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CAMPUSLIFE\GreekLife\GreekLifeStaff\Grades\PH\Grade Reports\"/>
    </mc:Choice>
  </mc:AlternateContent>
  <xr:revisionPtr revIDLastSave="0" documentId="13_ncr:1_{6F2948FE-66AE-477C-B6CD-2779CF6F81C5}" xr6:coauthVersionLast="47" xr6:coauthVersionMax="47" xr10:uidLastSave="{00000000-0000-0000-0000-000000000000}"/>
  <bookViews>
    <workbookView xWindow="-120" yWindow="-120" windowWidth="29040" windowHeight="15720" xr2:uid="{67D6EC2D-486C-4522-ABC8-9BE27F947444}"/>
  </bookViews>
  <sheets>
    <sheet name="Sheet1" sheetId="1" r:id="rId1"/>
  </sheets>
  <definedNames>
    <definedName name="_xlnm._FilterDatabase" localSheetId="0" hidden="1">Sheet1!$A$4:$P$4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" i="1" l="1"/>
  <c r="L12" i="1"/>
  <c r="J8" i="1"/>
  <c r="E6" i="1"/>
  <c r="E7" i="1"/>
  <c r="J5" i="1"/>
  <c r="J6" i="1"/>
  <c r="J7" i="1"/>
  <c r="I18" i="1"/>
  <c r="H18" i="1"/>
  <c r="E15" i="1"/>
  <c r="G18" i="1"/>
  <c r="E28" i="1" s="1"/>
  <c r="D18" i="1"/>
  <c r="C18" i="1"/>
  <c r="B18" i="1"/>
  <c r="E27" i="1" s="1"/>
  <c r="N16" i="1"/>
  <c r="M16" i="1"/>
  <c r="L16" i="1"/>
  <c r="J16" i="1"/>
  <c r="E16" i="1"/>
  <c r="N15" i="1"/>
  <c r="M15" i="1"/>
  <c r="L15" i="1"/>
  <c r="J15" i="1"/>
  <c r="N14" i="1"/>
  <c r="M14" i="1"/>
  <c r="L14" i="1"/>
  <c r="J14" i="1"/>
  <c r="E14" i="1"/>
  <c r="N13" i="1"/>
  <c r="M13" i="1"/>
  <c r="L13" i="1"/>
  <c r="J13" i="1"/>
  <c r="E13" i="1"/>
  <c r="N12" i="1"/>
  <c r="M12" i="1"/>
  <c r="J12" i="1"/>
  <c r="E12" i="1"/>
  <c r="N11" i="1"/>
  <c r="M11" i="1"/>
  <c r="L11" i="1"/>
  <c r="J11" i="1"/>
  <c r="E11" i="1"/>
  <c r="N10" i="1"/>
  <c r="M10" i="1"/>
  <c r="L10" i="1"/>
  <c r="J10" i="1"/>
  <c r="E10" i="1"/>
  <c r="N9" i="1"/>
  <c r="M9" i="1"/>
  <c r="L9" i="1"/>
  <c r="J9" i="1"/>
  <c r="E9" i="1"/>
  <c r="N8" i="1"/>
  <c r="M8" i="1"/>
  <c r="L8" i="1"/>
  <c r="E8" i="1"/>
  <c r="N7" i="1"/>
  <c r="M7" i="1"/>
  <c r="L7" i="1"/>
  <c r="N6" i="1"/>
  <c r="M6" i="1"/>
  <c r="L6" i="1"/>
  <c r="L5" i="1"/>
  <c r="O16" i="1" l="1"/>
  <c r="O14" i="1"/>
  <c r="O13" i="1"/>
  <c r="O12" i="1"/>
  <c r="O11" i="1"/>
  <c r="O10" i="1"/>
  <c r="O9" i="1"/>
  <c r="O8" i="1"/>
  <c r="N5" i="1"/>
  <c r="N18" i="1" s="1"/>
  <c r="M5" i="1"/>
  <c r="M18" i="1" s="1"/>
  <c r="J18" i="1"/>
  <c r="O15" i="1"/>
  <c r="O6" i="1"/>
  <c r="E18" i="1"/>
  <c r="L18" i="1"/>
  <c r="E29" i="1"/>
  <c r="O7" i="1"/>
  <c r="O5" i="1" l="1"/>
  <c r="O18" i="1"/>
  <c r="E21" i="1" s="1"/>
</calcChain>
</file>

<file path=xl/sharedStrings.xml><?xml version="1.0" encoding="utf-8"?>
<sst xmlns="http://schemas.openxmlformats.org/spreadsheetml/2006/main" count="42" uniqueCount="33">
  <si>
    <t>Chapter</t>
  </si>
  <si>
    <t>MEMBERS</t>
  </si>
  <si>
    <t>OVERALL</t>
  </si>
  <si>
    <t>#</t>
  </si>
  <si>
    <t>Hours</t>
  </si>
  <si>
    <t>Points</t>
  </si>
  <si>
    <t>GPA</t>
  </si>
  <si>
    <t>Rank</t>
  </si>
  <si>
    <t>Overall</t>
  </si>
  <si>
    <t>Alpha Chi Omega</t>
  </si>
  <si>
    <t>Alpha Delta Pi</t>
  </si>
  <si>
    <t>Alpha Omicron Pi</t>
  </si>
  <si>
    <t>Chi Omega</t>
  </si>
  <si>
    <t>Delta Delta Delta</t>
  </si>
  <si>
    <t>Gamma Phi Beta</t>
  </si>
  <si>
    <t>Kappa Alpha Theta</t>
  </si>
  <si>
    <t>Kappa Delta</t>
  </si>
  <si>
    <t>Kappa Kappa Gamma</t>
  </si>
  <si>
    <t>Phi Mu</t>
  </si>
  <si>
    <t>Pi Beta Phi</t>
  </si>
  <si>
    <t>Zeta Tau Alpha</t>
  </si>
  <si>
    <t>TOTALS:</t>
  </si>
  <si>
    <t>Panhellenic GPA</t>
  </si>
  <si>
    <t>All Greek GPA</t>
  </si>
  <si>
    <t>All Women's GPA</t>
  </si>
  <si>
    <t>All Non Greek Undergrad Women</t>
  </si>
  <si>
    <t>All Non Greek Undergrad Avg</t>
  </si>
  <si>
    <t># of Panhellenic Members</t>
  </si>
  <si>
    <t># of New Members</t>
  </si>
  <si>
    <t># of Panhellenic Women</t>
  </si>
  <si>
    <t># of Non Greek Women Undergrads</t>
  </si>
  <si>
    <t>NEW MEMBERS</t>
  </si>
  <si>
    <t>Panhellenic Fall 2025 Grade Report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</si>
</sst>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0.0000"/>
    <numFmt numFmtId="165" formatCode="_(* #,##0_);_(* \(#,##0\);_(* &quot;-&quot;??_);_(@_)"/>
    <numFmt numFmtId="166" formatCode="0.000"/>
    <numFmt numFmtId="167" formatCode="m/d/yyyy;@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0">
    <xf numFmtId="0" fontId="0" fillId="0" borderId="0" xfId="0"/>
    <xf numFmtId="165" fontId="0" fillId="0" borderId="8" xfId="1" applyNumberFormat="1" applyFont="1" applyFill="1" applyBorder="1"/>
    <xf numFmtId="0" fontId="0" fillId="0" borderId="8" xfId="1" applyNumberFormat="1" applyFont="1" applyFill="1" applyBorder="1"/>
    <xf numFmtId="1" fontId="5" fillId="0" borderId="6" xfId="1" applyNumberFormat="1" applyFont="1" applyFill="1" applyBorder="1" applyAlignment="1">
      <alignment horizontal="center"/>
    </xf>
    <xf numFmtId="37" fontId="5" fillId="0" borderId="6" xfId="1" applyNumberFormat="1" applyFont="1" applyFill="1" applyBorder="1" applyAlignment="1">
      <alignment horizontal="center"/>
    </xf>
    <xf numFmtId="37" fontId="5" fillId="0" borderId="0" xfId="1" applyNumberFormat="1" applyFont="1" applyFill="1"/>
    <xf numFmtId="165" fontId="5" fillId="0" borderId="0" xfId="1" applyNumberFormat="1" applyFont="1" applyFill="1"/>
    <xf numFmtId="165" fontId="5" fillId="0" borderId="0" xfId="1" applyNumberFormat="1" applyFont="1" applyFill="1" applyBorder="1" applyAlignment="1">
      <alignment horizontal="center"/>
    </xf>
    <xf numFmtId="0" fontId="0" fillId="0" borderId="0" xfId="1" applyNumberFormat="1" applyFont="1" applyFill="1" applyBorder="1"/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8" xfId="0" applyFont="1" applyBorder="1"/>
    <xf numFmtId="0" fontId="0" fillId="0" borderId="9" xfId="0" applyBorder="1"/>
    <xf numFmtId="0" fontId="0" fillId="0" borderId="8" xfId="0" applyBorder="1" applyAlignment="1">
      <alignment horizontal="center"/>
    </xf>
    <xf numFmtId="0" fontId="0" fillId="0" borderId="8" xfId="0" applyBorder="1"/>
    <xf numFmtId="164" fontId="0" fillId="0" borderId="8" xfId="0" applyNumberFormat="1" applyBorder="1"/>
    <xf numFmtId="1" fontId="0" fillId="0" borderId="8" xfId="0" applyNumberFormat="1" applyBorder="1" applyAlignment="1">
      <alignment horizontal="center"/>
    </xf>
    <xf numFmtId="1" fontId="0" fillId="0" borderId="8" xfId="0" applyNumberFormat="1" applyBorder="1"/>
    <xf numFmtId="164" fontId="0" fillId="0" borderId="8" xfId="0" applyNumberFormat="1" applyBorder="1" applyAlignment="1">
      <alignment horizontal="right"/>
    </xf>
    <xf numFmtId="0" fontId="0" fillId="0" borderId="10" xfId="0" applyBorder="1"/>
    <xf numFmtId="0" fontId="0" fillId="0" borderId="7" xfId="0" applyBorder="1" applyAlignment="1">
      <alignment horizontal="center"/>
    </xf>
    <xf numFmtId="0" fontId="0" fillId="0" borderId="11" xfId="0" applyBorder="1"/>
    <xf numFmtId="0" fontId="0" fillId="0" borderId="10" xfId="0" applyBorder="1" applyAlignment="1">
      <alignment horizontal="center"/>
    </xf>
    <xf numFmtId="164" fontId="0" fillId="0" borderId="10" xfId="0" applyNumberFormat="1" applyBorder="1"/>
    <xf numFmtId="164" fontId="0" fillId="0" borderId="11" xfId="0" applyNumberFormat="1" applyBorder="1"/>
    <xf numFmtId="0" fontId="0" fillId="0" borderId="11" xfId="0" applyBorder="1" applyAlignment="1">
      <alignment horizontal="center"/>
    </xf>
    <xf numFmtId="0" fontId="4" fillId="0" borderId="9" xfId="0" applyFont="1" applyBorder="1" applyAlignment="1">
      <alignment horizontal="left" indent="8"/>
    </xf>
    <xf numFmtId="1" fontId="5" fillId="0" borderId="6" xfId="0" applyNumberFormat="1" applyFont="1" applyBorder="1" applyAlignment="1">
      <alignment horizontal="center"/>
    </xf>
    <xf numFmtId="164" fontId="5" fillId="0" borderId="9" xfId="0" applyNumberFormat="1" applyFont="1" applyBorder="1"/>
    <xf numFmtId="164" fontId="5" fillId="0" borderId="6" xfId="0" applyNumberFormat="1" applyFont="1" applyBorder="1"/>
    <xf numFmtId="0" fontId="5" fillId="0" borderId="1" xfId="0" applyFont="1" applyBorder="1"/>
    <xf numFmtId="0" fontId="2" fillId="0" borderId="0" xfId="0" applyFont="1"/>
    <xf numFmtId="0" fontId="3" fillId="0" borderId="0" xfId="0" applyFont="1"/>
    <xf numFmtId="0" fontId="0" fillId="0" borderId="0" xfId="0" applyAlignment="1">
      <alignment horizontal="center"/>
    </xf>
    <xf numFmtId="0" fontId="3" fillId="0" borderId="1" xfId="0" applyFont="1" applyBorder="1"/>
    <xf numFmtId="0" fontId="0" fillId="0" borderId="1" xfId="0" applyBorder="1"/>
    <xf numFmtId="0" fontId="0" fillId="0" borderId="1" xfId="0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5" xfId="0" applyBorder="1"/>
    <xf numFmtId="0" fontId="4" fillId="0" borderId="0" xfId="0" applyFont="1" applyAlignment="1">
      <alignment horizontal="left" indent="2"/>
    </xf>
    <xf numFmtId="0" fontId="5" fillId="0" borderId="0" xfId="0" applyFont="1" applyAlignment="1">
      <alignment horizontal="right"/>
    </xf>
    <xf numFmtId="164" fontId="5" fillId="0" borderId="0" xfId="0" applyNumberFormat="1" applyFont="1"/>
    <xf numFmtId="166" fontId="5" fillId="0" borderId="0" xfId="0" applyNumberFormat="1" applyFont="1"/>
    <xf numFmtId="164" fontId="0" fillId="0" borderId="0" xfId="0" applyNumberFormat="1"/>
    <xf numFmtId="0" fontId="4" fillId="0" borderId="0" xfId="0" applyFont="1" applyAlignment="1">
      <alignment horizontal="right"/>
    </xf>
    <xf numFmtId="164" fontId="4" fillId="0" borderId="0" xfId="0" applyNumberFormat="1" applyFont="1"/>
    <xf numFmtId="1" fontId="6" fillId="0" borderId="0" xfId="0" applyNumberFormat="1" applyFont="1" applyAlignment="1">
      <alignment horizontal="right"/>
    </xf>
    <xf numFmtId="1" fontId="0" fillId="0" borderId="0" xfId="0" applyNumberFormat="1" applyAlignment="1">
      <alignment horizontal="right"/>
    </xf>
    <xf numFmtId="1" fontId="4" fillId="0" borderId="0" xfId="0" applyNumberFormat="1" applyFont="1" applyAlignment="1">
      <alignment horizontal="right"/>
    </xf>
    <xf numFmtId="0" fontId="0" fillId="0" borderId="0" xfId="0" applyAlignment="1">
      <alignment horizontal="right"/>
    </xf>
    <xf numFmtId="0" fontId="4" fillId="0" borderId="0" xfId="0" applyFont="1"/>
    <xf numFmtId="0" fontId="6" fillId="0" borderId="0" xfId="0" applyFont="1"/>
    <xf numFmtId="15" fontId="0" fillId="0" borderId="0" xfId="0" applyNumberFormat="1"/>
    <xf numFmtId="0" fontId="0" fillId="0" borderId="0" xfId="0" applyAlignment="1">
      <alignment horizontal="left"/>
    </xf>
    <xf numFmtId="166" fontId="0" fillId="0" borderId="0" xfId="0" applyNumberFormat="1"/>
    <xf numFmtId="1" fontId="0" fillId="0" borderId="0" xfId="0" applyNumberFormat="1"/>
    <xf numFmtId="0" fontId="6" fillId="0" borderId="8" xfId="0" applyFont="1" applyBorder="1"/>
    <xf numFmtId="0" fontId="6" fillId="0" borderId="8" xfId="0" applyFont="1" applyBorder="1" applyAlignment="1">
      <alignment horizontal="center"/>
    </xf>
    <xf numFmtId="164" fontId="6" fillId="0" borderId="8" xfId="0" applyNumberFormat="1" applyFont="1" applyBorder="1"/>
    <xf numFmtId="164" fontId="6" fillId="0" borderId="8" xfId="0" applyNumberFormat="1" applyFont="1" applyBorder="1" applyAlignment="1">
      <alignment horizontal="right"/>
    </xf>
    <xf numFmtId="1" fontId="6" fillId="0" borderId="8" xfId="0" applyNumberFormat="1" applyFont="1" applyBorder="1" applyAlignment="1">
      <alignment horizontal="center"/>
    </xf>
    <xf numFmtId="1" fontId="6" fillId="0" borderId="8" xfId="0" applyNumberFormat="1" applyFont="1" applyBorder="1"/>
    <xf numFmtId="3" fontId="4" fillId="0" borderId="0" xfId="0" applyNumberFormat="1" applyFont="1"/>
    <xf numFmtId="0" fontId="4" fillId="0" borderId="0" xfId="0" applyFont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167" fontId="0" fillId="0" borderId="0" xfId="0" applyNumberFormat="1" applyAlignment="1">
      <alignment horizontal="center"/>
    </xf>
    <xf numFmtId="0" fontId="5" fillId="0" borderId="8" xfId="0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BD7CB6-B1B1-4D58-85C4-53ECEFDEBD80}">
  <dimension ref="A1:P43"/>
  <sheetViews>
    <sheetView tabSelected="1" workbookViewId="0">
      <selection activeCell="L22" sqref="L22"/>
    </sheetView>
  </sheetViews>
  <sheetFormatPr defaultRowHeight="15" x14ac:dyDescent="0.25"/>
  <cols>
    <col min="1" max="1" width="22.140625" customWidth="1"/>
  </cols>
  <sheetData>
    <row r="1" spans="1:16" ht="18" x14ac:dyDescent="0.25">
      <c r="A1" s="32" t="s">
        <v>32</v>
      </c>
      <c r="B1" s="33"/>
      <c r="M1" s="34"/>
    </row>
    <row r="2" spans="1:16" ht="18" x14ac:dyDescent="0.25">
      <c r="A2" s="32"/>
      <c r="B2" s="35"/>
      <c r="C2" s="36"/>
      <c r="D2" s="36"/>
      <c r="E2" s="36"/>
      <c r="F2" s="36"/>
      <c r="G2" s="36"/>
      <c r="H2" s="36"/>
      <c r="I2" s="36"/>
      <c r="J2" s="36"/>
      <c r="K2" s="36"/>
      <c r="L2" s="36"/>
      <c r="M2" s="37"/>
      <c r="N2" s="36"/>
      <c r="O2" s="36"/>
      <c r="P2" s="36"/>
    </row>
    <row r="3" spans="1:16" x14ac:dyDescent="0.25">
      <c r="A3" s="38" t="s">
        <v>0</v>
      </c>
      <c r="B3" s="65" t="s">
        <v>1</v>
      </c>
      <c r="C3" s="65"/>
      <c r="D3" s="65"/>
      <c r="E3" s="66"/>
      <c r="F3" s="39"/>
      <c r="G3" s="67" t="s">
        <v>31</v>
      </c>
      <c r="H3" s="65"/>
      <c r="I3" s="65"/>
      <c r="J3" s="66"/>
      <c r="K3" s="40"/>
      <c r="L3" s="67" t="s">
        <v>2</v>
      </c>
      <c r="M3" s="65"/>
      <c r="N3" s="65"/>
      <c r="O3" s="65"/>
      <c r="P3" s="66"/>
    </row>
    <row r="4" spans="1:16" x14ac:dyDescent="0.25">
      <c r="A4" s="9"/>
      <c r="B4" s="10" t="s">
        <v>3</v>
      </c>
      <c r="C4" s="11" t="s">
        <v>4</v>
      </c>
      <c r="D4" s="11" t="s">
        <v>5</v>
      </c>
      <c r="E4" s="11" t="s">
        <v>6</v>
      </c>
      <c r="F4" s="11" t="s">
        <v>7</v>
      </c>
      <c r="G4" s="11" t="s">
        <v>3</v>
      </c>
      <c r="H4" s="11" t="s">
        <v>4</v>
      </c>
      <c r="I4" s="11" t="s">
        <v>5</v>
      </c>
      <c r="J4" s="11" t="s">
        <v>6</v>
      </c>
      <c r="K4" s="12" t="s">
        <v>7</v>
      </c>
      <c r="L4" s="11" t="s">
        <v>3</v>
      </c>
      <c r="M4" s="11" t="s">
        <v>4</v>
      </c>
      <c r="N4" s="11" t="s">
        <v>5</v>
      </c>
      <c r="O4" s="11" t="s">
        <v>8</v>
      </c>
      <c r="P4" s="11" t="s">
        <v>7</v>
      </c>
    </row>
    <row r="5" spans="1:16" x14ac:dyDescent="0.25">
      <c r="A5" s="13" t="s">
        <v>9</v>
      </c>
      <c r="B5" s="14">
        <v>157</v>
      </c>
      <c r="C5" s="15">
        <v>2164</v>
      </c>
      <c r="D5" s="15">
        <v>7353</v>
      </c>
      <c r="E5" s="16">
        <f>D5/C5</f>
        <v>3.3978743068391868</v>
      </c>
      <c r="F5" s="1">
        <v>10</v>
      </c>
      <c r="G5" s="14">
        <v>75</v>
      </c>
      <c r="H5" s="15">
        <v>995</v>
      </c>
      <c r="I5" s="15">
        <v>3073</v>
      </c>
      <c r="J5" s="16">
        <f>I5/H5</f>
        <v>3.0884422110552765</v>
      </c>
      <c r="K5" s="1">
        <v>10</v>
      </c>
      <c r="L5" s="17">
        <f>SUM(B5,G5)</f>
        <v>232</v>
      </c>
      <c r="M5" s="18">
        <f>C5+H5</f>
        <v>3159</v>
      </c>
      <c r="N5" s="18">
        <f>D5+I5</f>
        <v>10426</v>
      </c>
      <c r="O5" s="16">
        <f>N5/M5</f>
        <v>3.3004115226337447</v>
      </c>
      <c r="P5" s="1">
        <v>10</v>
      </c>
    </row>
    <row r="6" spans="1:16" x14ac:dyDescent="0.25">
      <c r="A6" s="15" t="s">
        <v>10</v>
      </c>
      <c r="B6" s="14">
        <v>147</v>
      </c>
      <c r="C6" s="15">
        <v>2113</v>
      </c>
      <c r="D6" s="15">
        <v>7483</v>
      </c>
      <c r="E6" s="16">
        <f>D6/C6</f>
        <v>3.5414103170847135</v>
      </c>
      <c r="F6" s="1">
        <v>7</v>
      </c>
      <c r="G6" s="14">
        <v>67</v>
      </c>
      <c r="H6" s="15">
        <v>910</v>
      </c>
      <c r="I6" s="15">
        <v>3215</v>
      </c>
      <c r="J6" s="16">
        <f>I6/H6</f>
        <v>3.5329670329670328</v>
      </c>
      <c r="K6" s="1">
        <v>5</v>
      </c>
      <c r="L6" s="17">
        <f>SUM(B6,G6)</f>
        <v>214</v>
      </c>
      <c r="M6" s="18">
        <f>C6+H6</f>
        <v>3023</v>
      </c>
      <c r="N6" s="18">
        <f>D6+I6</f>
        <v>10698</v>
      </c>
      <c r="O6" s="16">
        <f>N6/M6</f>
        <v>3.5388686735031425</v>
      </c>
      <c r="P6" s="1">
        <v>6</v>
      </c>
    </row>
    <row r="7" spans="1:16" x14ac:dyDescent="0.25">
      <c r="A7" s="69" t="s">
        <v>11</v>
      </c>
      <c r="B7" s="14">
        <v>144</v>
      </c>
      <c r="C7" s="15">
        <v>2047</v>
      </c>
      <c r="D7" s="15">
        <v>6776</v>
      </c>
      <c r="E7" s="16">
        <f>D7/C7</f>
        <v>3.3102100635075722</v>
      </c>
      <c r="F7" s="1">
        <v>12</v>
      </c>
      <c r="G7" s="14">
        <v>76</v>
      </c>
      <c r="H7" s="15">
        <v>1019</v>
      </c>
      <c r="I7" s="15">
        <v>3062</v>
      </c>
      <c r="J7" s="16">
        <f>I7/H7</f>
        <v>3.0049067713444555</v>
      </c>
      <c r="K7" s="1">
        <v>11</v>
      </c>
      <c r="L7" s="17">
        <f>SUM(B7,G7)</f>
        <v>220</v>
      </c>
      <c r="M7" s="18">
        <f>C7+H7</f>
        <v>3066</v>
      </c>
      <c r="N7" s="18">
        <f>D7+I7</f>
        <v>9838</v>
      </c>
      <c r="O7" s="16">
        <f>N7/M7</f>
        <v>3.2087410306588389</v>
      </c>
      <c r="P7" s="1">
        <v>12</v>
      </c>
    </row>
    <row r="8" spans="1:16" x14ac:dyDescent="0.25">
      <c r="A8" s="15" t="s">
        <v>12</v>
      </c>
      <c r="B8" s="14">
        <v>169</v>
      </c>
      <c r="C8" s="15">
        <v>2333</v>
      </c>
      <c r="D8" s="15">
        <v>8605</v>
      </c>
      <c r="E8" s="16">
        <f>D8/C8</f>
        <v>3.6883840548649807</v>
      </c>
      <c r="F8" s="1">
        <v>2</v>
      </c>
      <c r="G8" s="14">
        <v>67</v>
      </c>
      <c r="H8" s="15">
        <v>922</v>
      </c>
      <c r="I8" s="15">
        <v>3376</v>
      </c>
      <c r="J8" s="19">
        <f>I8/H8</f>
        <v>3.6616052060737525</v>
      </c>
      <c r="K8" s="1">
        <v>3</v>
      </c>
      <c r="L8" s="17">
        <f>SUM(B8,G8)</f>
        <v>236</v>
      </c>
      <c r="M8" s="18">
        <f>H8+C8</f>
        <v>3255</v>
      </c>
      <c r="N8" s="18">
        <f>I8+D8</f>
        <v>11981</v>
      </c>
      <c r="O8" s="16">
        <f>N8/M8</f>
        <v>3.6807987711213519</v>
      </c>
      <c r="P8" s="1">
        <v>2</v>
      </c>
    </row>
    <row r="9" spans="1:16" x14ac:dyDescent="0.25">
      <c r="A9" s="15" t="s">
        <v>13</v>
      </c>
      <c r="B9" s="14">
        <v>121</v>
      </c>
      <c r="C9" s="15">
        <v>1702</v>
      </c>
      <c r="D9" s="15">
        <v>5724</v>
      </c>
      <c r="E9" s="16">
        <f>D9/C9</f>
        <v>3.3631022326674502</v>
      </c>
      <c r="F9" s="1">
        <v>11</v>
      </c>
      <c r="G9" s="14">
        <v>81</v>
      </c>
      <c r="H9" s="15">
        <v>1051</v>
      </c>
      <c r="I9" s="15">
        <v>3117</v>
      </c>
      <c r="J9" s="16">
        <f>I9/H9</f>
        <v>2.9657469077069458</v>
      </c>
      <c r="K9" s="1">
        <v>12</v>
      </c>
      <c r="L9" s="17">
        <f>SUM(B9,G9)</f>
        <v>202</v>
      </c>
      <c r="M9" s="18">
        <f>C9+H9</f>
        <v>2753</v>
      </c>
      <c r="N9" s="18">
        <f>D9+I9</f>
        <v>8841</v>
      </c>
      <c r="O9" s="16">
        <f>N9/M9</f>
        <v>3.2114057391936068</v>
      </c>
      <c r="P9" s="1">
        <v>11</v>
      </c>
    </row>
    <row r="10" spans="1:16" x14ac:dyDescent="0.25">
      <c r="A10" s="15" t="s">
        <v>14</v>
      </c>
      <c r="B10" s="14">
        <v>151</v>
      </c>
      <c r="C10" s="15">
        <v>2053</v>
      </c>
      <c r="D10" s="15">
        <v>7341</v>
      </c>
      <c r="E10" s="16">
        <f>D10/C10</f>
        <v>3.5757428153921089</v>
      </c>
      <c r="F10" s="1">
        <v>6</v>
      </c>
      <c r="G10" s="14">
        <v>78</v>
      </c>
      <c r="H10" s="15">
        <v>1034</v>
      </c>
      <c r="I10" s="15">
        <v>3442</v>
      </c>
      <c r="J10" s="16">
        <f>I10/H10</f>
        <v>3.3288201160541586</v>
      </c>
      <c r="K10" s="1">
        <v>7</v>
      </c>
      <c r="L10" s="17">
        <f>B10+G10</f>
        <v>229</v>
      </c>
      <c r="M10" s="18">
        <f>SUM(C10,H10)</f>
        <v>3087</v>
      </c>
      <c r="N10" s="18">
        <f>SUM(D10,I10)</f>
        <v>10783</v>
      </c>
      <c r="O10" s="16">
        <f>N10/M10</f>
        <v>3.49303530936184</v>
      </c>
      <c r="P10" s="1">
        <v>7</v>
      </c>
    </row>
    <row r="11" spans="1:16" s="53" customFormat="1" x14ac:dyDescent="0.25">
      <c r="A11" s="58" t="s">
        <v>15</v>
      </c>
      <c r="B11" s="59">
        <v>163</v>
      </c>
      <c r="C11" s="58">
        <v>2236</v>
      </c>
      <c r="D11" s="58">
        <v>8340</v>
      </c>
      <c r="E11" s="60">
        <f>D11/C11</f>
        <v>3.7298747763864042</v>
      </c>
      <c r="F11" s="1">
        <v>1</v>
      </c>
      <c r="G11" s="59">
        <v>65</v>
      </c>
      <c r="H11" s="58">
        <v>899</v>
      </c>
      <c r="I11" s="58">
        <v>3302</v>
      </c>
      <c r="J11" s="61">
        <f>I11/H11</f>
        <v>3.6729699666295885</v>
      </c>
      <c r="K11" s="1">
        <v>2</v>
      </c>
      <c r="L11" s="62">
        <f>SUM(B11,G11)</f>
        <v>228</v>
      </c>
      <c r="M11" s="63">
        <f>SUM(C11,H11)</f>
        <v>3135</v>
      </c>
      <c r="N11" s="63">
        <f>SUM(D11,I11)</f>
        <v>11642</v>
      </c>
      <c r="O11" s="60">
        <f>N11/M11</f>
        <v>3.7135566188197768</v>
      </c>
      <c r="P11" s="1">
        <v>1</v>
      </c>
    </row>
    <row r="12" spans="1:16" x14ac:dyDescent="0.25">
      <c r="A12" s="15" t="s">
        <v>16</v>
      </c>
      <c r="B12" s="14">
        <v>167</v>
      </c>
      <c r="C12" s="15">
        <v>2360</v>
      </c>
      <c r="D12" s="15">
        <v>8646</v>
      </c>
      <c r="E12" s="16">
        <f>D12/C12</f>
        <v>3.6635593220338984</v>
      </c>
      <c r="F12" s="1">
        <v>4</v>
      </c>
      <c r="G12" s="14">
        <v>68</v>
      </c>
      <c r="H12" s="15">
        <v>938</v>
      </c>
      <c r="I12" s="15">
        <v>3481</v>
      </c>
      <c r="J12" s="19">
        <f>I12/H12</f>
        <v>3.7110874200426438</v>
      </c>
      <c r="K12" s="1">
        <v>1</v>
      </c>
      <c r="L12" s="17">
        <f>SUM(B12,G12)</f>
        <v>235</v>
      </c>
      <c r="M12" s="18">
        <f>SUM(C12,H12)</f>
        <v>3298</v>
      </c>
      <c r="N12" s="18">
        <f>SUM(D12,I12)</f>
        <v>12127</v>
      </c>
      <c r="O12" s="16">
        <f>N12/M12</f>
        <v>3.6770770163735595</v>
      </c>
      <c r="P12" s="1">
        <v>3</v>
      </c>
    </row>
    <row r="13" spans="1:16" x14ac:dyDescent="0.25">
      <c r="A13" s="20" t="s">
        <v>17</v>
      </c>
      <c r="B13" s="14">
        <v>158</v>
      </c>
      <c r="C13" s="15">
        <v>2241</v>
      </c>
      <c r="D13" s="15">
        <v>8018</v>
      </c>
      <c r="E13" s="16">
        <f>D13/C13</f>
        <v>3.577867023650156</v>
      </c>
      <c r="F13" s="1">
        <v>5</v>
      </c>
      <c r="G13" s="14">
        <v>65</v>
      </c>
      <c r="H13" s="15">
        <v>887</v>
      </c>
      <c r="I13" s="15">
        <v>3095</v>
      </c>
      <c r="J13" s="19">
        <f>I13/H13</f>
        <v>3.4892897406989856</v>
      </c>
      <c r="K13" s="1">
        <v>6</v>
      </c>
      <c r="L13" s="17">
        <f>SUM(B13,G13)</f>
        <v>223</v>
      </c>
      <c r="M13" s="18">
        <f>SUM(C13,H13)</f>
        <v>3128</v>
      </c>
      <c r="N13" s="18">
        <f>SUM(D13,I13)</f>
        <v>11113</v>
      </c>
      <c r="O13" s="16">
        <f>N13/M13</f>
        <v>3.5527493606138107</v>
      </c>
      <c r="P13" s="1">
        <v>5</v>
      </c>
    </row>
    <row r="14" spans="1:16" x14ac:dyDescent="0.25">
      <c r="A14" s="15" t="s">
        <v>18</v>
      </c>
      <c r="B14" s="21">
        <v>162</v>
      </c>
      <c r="C14" s="15">
        <v>2266</v>
      </c>
      <c r="D14" s="15">
        <v>7760</v>
      </c>
      <c r="E14" s="16">
        <f>D14/C14</f>
        <v>3.4245366284201237</v>
      </c>
      <c r="F14" s="1">
        <v>9</v>
      </c>
      <c r="G14" s="14">
        <v>63</v>
      </c>
      <c r="H14" s="15">
        <v>817</v>
      </c>
      <c r="I14" s="15">
        <v>2558</v>
      </c>
      <c r="J14" s="19">
        <f>I14/H14</f>
        <v>3.1309669522643819</v>
      </c>
      <c r="K14" s="1">
        <v>9</v>
      </c>
      <c r="L14" s="17">
        <f>SUM(B14,G14)</f>
        <v>225</v>
      </c>
      <c r="M14" s="18">
        <f>SUM(C14,H14)</f>
        <v>3083</v>
      </c>
      <c r="N14" s="18">
        <f>SUM(D14,I14)</f>
        <v>10318</v>
      </c>
      <c r="O14" s="16">
        <f>N14/M14</f>
        <v>3.3467401881284462</v>
      </c>
      <c r="P14" s="1">
        <v>9</v>
      </c>
    </row>
    <row r="15" spans="1:16" x14ac:dyDescent="0.25">
      <c r="A15" s="15" t="s">
        <v>19</v>
      </c>
      <c r="B15" s="14">
        <v>173</v>
      </c>
      <c r="C15" s="2">
        <v>2393</v>
      </c>
      <c r="D15" s="15">
        <v>8805</v>
      </c>
      <c r="E15" s="16">
        <f>D15/C15</f>
        <v>3.6794818219807772</v>
      </c>
      <c r="F15" s="1">
        <v>3</v>
      </c>
      <c r="G15" s="14">
        <v>66</v>
      </c>
      <c r="H15" s="15">
        <v>902</v>
      </c>
      <c r="I15" s="15">
        <v>3253</v>
      </c>
      <c r="J15" s="19">
        <f>I15/H15</f>
        <v>3.606430155210643</v>
      </c>
      <c r="K15" s="1">
        <v>4</v>
      </c>
      <c r="L15" s="17">
        <f>SUM(B15,G15)</f>
        <v>239</v>
      </c>
      <c r="M15" s="18">
        <f>SUM(C15,H15)</f>
        <v>3295</v>
      </c>
      <c r="N15" s="18">
        <f>SUM(D15,I15)</f>
        <v>12058</v>
      </c>
      <c r="O15" s="16">
        <f>N15/M15</f>
        <v>3.6594840667678299</v>
      </c>
      <c r="P15" s="1">
        <v>4</v>
      </c>
    </row>
    <row r="16" spans="1:16" x14ac:dyDescent="0.25">
      <c r="A16" s="15" t="s">
        <v>20</v>
      </c>
      <c r="B16" s="14">
        <v>161</v>
      </c>
      <c r="C16" s="2">
        <v>2253</v>
      </c>
      <c r="D16" s="15">
        <v>7829</v>
      </c>
      <c r="E16" s="16">
        <f>D16/C16</f>
        <v>3.4749223257878383</v>
      </c>
      <c r="F16" s="1">
        <v>8</v>
      </c>
      <c r="G16" s="14">
        <v>71</v>
      </c>
      <c r="H16" s="15">
        <v>976</v>
      </c>
      <c r="I16" s="15">
        <v>3221</v>
      </c>
      <c r="J16" s="16">
        <f>I16/H16</f>
        <v>3.300204918032787</v>
      </c>
      <c r="K16" s="1">
        <v>8</v>
      </c>
      <c r="L16" s="17">
        <f>SUM(B16,G16)</f>
        <v>232</v>
      </c>
      <c r="M16" s="18">
        <f>SUM(C16,H16)</f>
        <v>3229</v>
      </c>
      <c r="N16" s="18">
        <f>SUM(D16,I16)</f>
        <v>11050</v>
      </c>
      <c r="O16" s="16">
        <f>N16/M16</f>
        <v>3.4221121090120779</v>
      </c>
      <c r="P16" s="1">
        <v>8</v>
      </c>
    </row>
    <row r="17" spans="1:16" x14ac:dyDescent="0.25">
      <c r="A17" s="22"/>
      <c r="B17" s="23"/>
      <c r="C17" s="22"/>
      <c r="D17" s="22"/>
      <c r="E17" s="24"/>
      <c r="F17" s="25"/>
      <c r="G17" s="26"/>
      <c r="H17" s="22"/>
      <c r="I17" s="22"/>
      <c r="J17" s="24"/>
      <c r="L17" s="26"/>
      <c r="M17" s="26"/>
      <c r="N17" s="25"/>
      <c r="O17" s="25"/>
      <c r="P17" s="20"/>
    </row>
    <row r="18" spans="1:16" x14ac:dyDescent="0.25">
      <c r="A18" s="27" t="s">
        <v>21</v>
      </c>
      <c r="B18" s="28">
        <f>SUM(B5:B16)</f>
        <v>1873</v>
      </c>
      <c r="C18" s="3">
        <f>SUM(C5:C16)</f>
        <v>26161</v>
      </c>
      <c r="D18" s="3">
        <f>SUM(D5:D16)</f>
        <v>92680</v>
      </c>
      <c r="E18" s="29">
        <f>D18/C18</f>
        <v>3.542678032185314</v>
      </c>
      <c r="F18" s="30"/>
      <c r="G18" s="28">
        <f>SUM(G5:G16)</f>
        <v>842</v>
      </c>
      <c r="H18" s="3">
        <f>SUM(H5:H16)</f>
        <v>11350</v>
      </c>
      <c r="I18" s="3">
        <f>SUM(I5:I16)</f>
        <v>38195</v>
      </c>
      <c r="J18" s="29">
        <f>I18/H18</f>
        <v>3.3651982378854624</v>
      </c>
      <c r="K18" s="31"/>
      <c r="L18" s="4">
        <f>SUM(L5:L16)</f>
        <v>2715</v>
      </c>
      <c r="M18" s="4">
        <f>SUM(M5:M16)</f>
        <v>37511</v>
      </c>
      <c r="N18" s="4">
        <f>SUM(N5:N16)</f>
        <v>130875</v>
      </c>
      <c r="O18" s="30">
        <f>N18/M18</f>
        <v>3.4889765668737169</v>
      </c>
      <c r="P18" s="13"/>
    </row>
    <row r="19" spans="1:16" x14ac:dyDescent="0.25">
      <c r="A19" s="41"/>
      <c r="B19" s="42"/>
      <c r="C19" s="5"/>
      <c r="D19" s="5"/>
      <c r="E19" s="43"/>
      <c r="F19" s="43"/>
      <c r="H19" s="6"/>
      <c r="I19" s="6"/>
      <c r="M19" s="7"/>
      <c r="N19" s="44"/>
      <c r="O19" s="44"/>
    </row>
    <row r="20" spans="1:16" x14ac:dyDescent="0.25">
      <c r="E20" s="45"/>
      <c r="F20" s="45"/>
      <c r="M20" s="34"/>
    </row>
    <row r="21" spans="1:16" x14ac:dyDescent="0.25">
      <c r="C21" s="46" t="s">
        <v>22</v>
      </c>
      <c r="D21" s="46"/>
      <c r="E21" s="47">
        <f>O18</f>
        <v>3.4889765668737169</v>
      </c>
      <c r="F21" s="47"/>
      <c r="M21" s="34"/>
    </row>
    <row r="22" spans="1:16" x14ac:dyDescent="0.25">
      <c r="C22" s="46" t="s">
        <v>23</v>
      </c>
      <c r="D22" s="46"/>
      <c r="E22" s="47">
        <v>3.4630000000000001</v>
      </c>
      <c r="F22" s="47"/>
      <c r="M22" s="34"/>
    </row>
    <row r="23" spans="1:16" x14ac:dyDescent="0.25">
      <c r="C23" s="46" t="s">
        <v>24</v>
      </c>
      <c r="D23" s="46"/>
      <c r="E23" s="47">
        <v>3.3586999999999998</v>
      </c>
      <c r="M23" s="34"/>
    </row>
    <row r="24" spans="1:16" x14ac:dyDescent="0.25">
      <c r="C24" s="46" t="s">
        <v>25</v>
      </c>
      <c r="D24" s="46"/>
      <c r="E24" s="47">
        <v>3.3069999999999999</v>
      </c>
      <c r="F24" s="47"/>
      <c r="M24" s="34"/>
    </row>
    <row r="25" spans="1:16" x14ac:dyDescent="0.25">
      <c r="C25" s="46" t="s">
        <v>26</v>
      </c>
      <c r="D25" s="46"/>
      <c r="E25" s="47">
        <v>3.25</v>
      </c>
      <c r="F25" s="47"/>
      <c r="M25" s="34"/>
    </row>
    <row r="26" spans="1:16" x14ac:dyDescent="0.25">
      <c r="C26" s="42"/>
      <c r="D26" s="42"/>
      <c r="E26" s="48"/>
      <c r="F26" s="49"/>
      <c r="M26" s="34"/>
    </row>
    <row r="27" spans="1:16" x14ac:dyDescent="0.25">
      <c r="C27" s="42" t="s">
        <v>27</v>
      </c>
      <c r="D27" s="42"/>
      <c r="E27" s="50">
        <f>B18</f>
        <v>1873</v>
      </c>
      <c r="F27" s="50"/>
      <c r="M27" s="34"/>
    </row>
    <row r="28" spans="1:16" x14ac:dyDescent="0.25">
      <c r="C28" s="42" t="s">
        <v>28</v>
      </c>
      <c r="D28" s="42"/>
      <c r="E28" s="46">
        <f>TRANSPOSE(G18)</f>
        <v>842</v>
      </c>
      <c r="F28" s="46"/>
      <c r="M28" s="34"/>
    </row>
    <row r="29" spans="1:16" x14ac:dyDescent="0.25">
      <c r="C29" s="42" t="s">
        <v>29</v>
      </c>
      <c r="D29" s="42"/>
      <c r="E29" s="50">
        <f>SUM(E27:E28)</f>
        <v>2715</v>
      </c>
      <c r="F29" s="50"/>
      <c r="M29" s="34"/>
    </row>
    <row r="30" spans="1:16" x14ac:dyDescent="0.25">
      <c r="C30" s="51" t="s">
        <v>30</v>
      </c>
      <c r="D30" s="51"/>
      <c r="E30" s="64">
        <v>9050</v>
      </c>
      <c r="F30" s="52"/>
      <c r="M30" s="34"/>
    </row>
    <row r="31" spans="1:16" ht="15.75" x14ac:dyDescent="0.25">
      <c r="A31" s="33"/>
      <c r="B31" s="33"/>
      <c r="E31" s="53"/>
      <c r="M31" s="34"/>
      <c r="N31" s="54"/>
      <c r="P31" s="55"/>
    </row>
    <row r="32" spans="1:16" x14ac:dyDescent="0.25">
      <c r="A32" s="39"/>
      <c r="B32" s="39"/>
      <c r="G32" s="39"/>
      <c r="M32" s="34"/>
    </row>
    <row r="33" spans="1:16" x14ac:dyDescent="0.25">
      <c r="A33" s="39"/>
      <c r="B33" s="39"/>
      <c r="C33" s="39"/>
      <c r="D33" s="39"/>
      <c r="E33" s="39"/>
      <c r="F33" s="39"/>
      <c r="G33" s="39"/>
      <c r="H33" s="52"/>
      <c r="I33" s="52"/>
      <c r="J33" s="52"/>
      <c r="K33" s="52"/>
      <c r="L33" s="52"/>
      <c r="M33" s="39"/>
      <c r="N33" s="52"/>
      <c r="O33" s="52"/>
      <c r="P33" s="52"/>
    </row>
    <row r="34" spans="1:16" x14ac:dyDescent="0.25">
      <c r="J34" s="56"/>
      <c r="L34" s="57"/>
      <c r="M34" s="34"/>
      <c r="N34" s="56"/>
      <c r="O34" s="56"/>
    </row>
    <row r="35" spans="1:16" x14ac:dyDescent="0.25">
      <c r="J35" s="56"/>
      <c r="L35" s="57"/>
      <c r="M35" s="34"/>
      <c r="N35" s="56"/>
      <c r="O35" s="56"/>
    </row>
    <row r="36" spans="1:16" x14ac:dyDescent="0.25">
      <c r="J36" s="56"/>
      <c r="L36" s="57"/>
      <c r="M36" s="34"/>
      <c r="N36" s="56"/>
      <c r="O36" s="56"/>
    </row>
    <row r="37" spans="1:16" x14ac:dyDescent="0.25">
      <c r="J37" s="56"/>
      <c r="L37" s="57"/>
      <c r="M37" s="34"/>
      <c r="N37" s="56"/>
      <c r="O37" s="56"/>
    </row>
    <row r="38" spans="1:16" x14ac:dyDescent="0.25">
      <c r="E38" s="56"/>
      <c r="F38" s="56"/>
      <c r="J38" s="56"/>
      <c r="L38" s="57"/>
      <c r="M38" s="34"/>
      <c r="N38" s="56"/>
      <c r="O38" s="56"/>
    </row>
    <row r="39" spans="1:16" x14ac:dyDescent="0.25">
      <c r="E39" s="56"/>
      <c r="F39" s="56"/>
      <c r="J39" s="56"/>
      <c r="L39" s="57"/>
      <c r="M39" s="34"/>
      <c r="N39" s="56"/>
      <c r="O39" s="56"/>
    </row>
    <row r="40" spans="1:16" x14ac:dyDescent="0.25">
      <c r="E40" s="56"/>
      <c r="F40" s="56"/>
      <c r="J40" s="56"/>
      <c r="L40" s="57"/>
      <c r="M40" s="34"/>
      <c r="N40" s="56"/>
      <c r="O40" s="56"/>
    </row>
    <row r="41" spans="1:16" x14ac:dyDescent="0.25">
      <c r="J41" s="56"/>
      <c r="L41" s="57"/>
      <c r="M41" s="34"/>
      <c r="N41" s="68"/>
      <c r="O41" s="68"/>
    </row>
    <row r="42" spans="1:16" x14ac:dyDescent="0.25">
      <c r="C42" s="8"/>
      <c r="E42" s="56"/>
      <c r="F42" s="56"/>
      <c r="J42" s="56"/>
      <c r="L42" s="57"/>
      <c r="M42" s="34"/>
      <c r="N42" s="56"/>
      <c r="O42" s="56"/>
    </row>
    <row r="43" spans="1:16" x14ac:dyDescent="0.25">
      <c r="C43" s="8"/>
      <c r="E43" s="56"/>
      <c r="F43" s="56"/>
      <c r="J43" s="56"/>
      <c r="L43" s="57"/>
      <c r="M43" s="34"/>
      <c r="N43" s="56"/>
      <c r="O43" s="56"/>
    </row>
  </sheetData>
  <autoFilter ref="A4:P4" xr:uid="{04BD7CB6-B1B1-4D58-85C4-53ECEFDEBD80}">
    <sortState xmlns:xlrd2="http://schemas.microsoft.com/office/spreadsheetml/2017/richdata2" ref="A5:P16">
      <sortCondition ref="A4"/>
    </sortState>
  </autoFilter>
  <mergeCells count="4">
    <mergeCell ref="B3:E3"/>
    <mergeCell ref="G3:J3"/>
    <mergeCell ref="L3:P3"/>
    <mergeCell ref="N41:O4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Domnick, Casey</dc:creator>
  <cp:lastModifiedBy>Paratore, McKinley</cp:lastModifiedBy>
  <dcterms:created xsi:type="dcterms:W3CDTF">2023-05-23T20:22:50Z</dcterms:created>
  <dcterms:modified xsi:type="dcterms:W3CDTF">2026-01-16T14:59:44Z</dcterms:modified>
</cp:coreProperties>
</file>