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PH\Grade Reports\"/>
    </mc:Choice>
  </mc:AlternateContent>
  <xr:revisionPtr revIDLastSave="0" documentId="14_{DAE8BA3C-CED1-446C-870E-40BBF9BFB96E}" xr6:coauthVersionLast="47" xr6:coauthVersionMax="47" xr10:uidLastSave="{00000000-0000-0000-0000-000000000000}"/>
  <bookViews>
    <workbookView xWindow="28680" yWindow="375" windowWidth="25440" windowHeight="15390" xr2:uid="{0032D623-A543-4D32-BE2D-D7E87F60D6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N9" i="1" l="1"/>
  <c r="O9" i="1" s="1"/>
  <c r="M9" i="1"/>
  <c r="J9" i="1"/>
  <c r="N5" i="1"/>
  <c r="M5" i="1"/>
  <c r="N6" i="1"/>
  <c r="M6" i="1"/>
  <c r="N7" i="1"/>
  <c r="O7" i="1" s="1"/>
  <c r="M7" i="1"/>
  <c r="N8" i="1"/>
  <c r="O8" i="1" s="1"/>
  <c r="M8" i="1"/>
  <c r="N10" i="1"/>
  <c r="M10" i="1"/>
  <c r="O10" i="1" s="1"/>
  <c r="L11" i="1"/>
  <c r="J16" i="1"/>
  <c r="I19" i="1"/>
  <c r="H19" i="1"/>
  <c r="G19" i="1"/>
  <c r="E29" i="1" s="1"/>
  <c r="E30" i="1" s="1"/>
  <c r="D19" i="1"/>
  <c r="C19" i="1"/>
  <c r="B19" i="1"/>
  <c r="N17" i="1"/>
  <c r="O17" i="1" s="1"/>
  <c r="M17" i="1"/>
  <c r="L17" i="1"/>
  <c r="J17" i="1"/>
  <c r="E17" i="1"/>
  <c r="N16" i="1"/>
  <c r="M16" i="1"/>
  <c r="L16" i="1"/>
  <c r="E16" i="1"/>
  <c r="N15" i="1"/>
  <c r="M15" i="1"/>
  <c r="L15" i="1"/>
  <c r="J15" i="1"/>
  <c r="E15" i="1"/>
  <c r="N14" i="1"/>
  <c r="M14" i="1"/>
  <c r="L14" i="1"/>
  <c r="J14" i="1"/>
  <c r="E14" i="1"/>
  <c r="N13" i="1"/>
  <c r="M13" i="1"/>
  <c r="L13" i="1"/>
  <c r="E13" i="1"/>
  <c r="N12" i="1"/>
  <c r="M12" i="1"/>
  <c r="L12" i="1"/>
  <c r="E12" i="1"/>
  <c r="N11" i="1"/>
  <c r="M11" i="1"/>
  <c r="J11" i="1"/>
  <c r="E11" i="1"/>
  <c r="L10" i="1"/>
  <c r="J10" i="1"/>
  <c r="E10" i="1"/>
  <c r="L9" i="1"/>
  <c r="E9" i="1"/>
  <c r="L8" i="1"/>
  <c r="J8" i="1"/>
  <c r="E8" i="1"/>
  <c r="L7" i="1"/>
  <c r="J7" i="1"/>
  <c r="E7" i="1"/>
  <c r="L6" i="1"/>
  <c r="J6" i="1"/>
  <c r="E6" i="1"/>
  <c r="L5" i="1"/>
  <c r="J5" i="1"/>
  <c r="E5" i="1"/>
  <c r="O5" i="1" l="1"/>
  <c r="O6" i="1"/>
  <c r="O11" i="1"/>
  <c r="O12" i="1"/>
  <c r="O13" i="1"/>
  <c r="O14" i="1"/>
  <c r="E19" i="1"/>
  <c r="O15" i="1"/>
  <c r="M19" i="1"/>
  <c r="J19" i="1"/>
  <c r="O16" i="1"/>
  <c r="L19" i="1"/>
  <c r="N19" i="1"/>
  <c r="O19" i="1" l="1"/>
  <c r="E22" i="1" s="1"/>
</calcChain>
</file>

<file path=xl/sharedStrings.xml><?xml version="1.0" encoding="utf-8"?>
<sst xmlns="http://schemas.openxmlformats.org/spreadsheetml/2006/main" count="47" uniqueCount="35">
  <si>
    <t>Chapter</t>
  </si>
  <si>
    <t>MEMBERS</t>
  </si>
  <si>
    <t>NEW MEMBERS/PLEDGES</t>
  </si>
  <si>
    <t>OVERALL</t>
  </si>
  <si>
    <t>#</t>
  </si>
  <si>
    <t>Hours</t>
  </si>
  <si>
    <t>Points</t>
  </si>
  <si>
    <t>GPA</t>
  </si>
  <si>
    <t>Rank</t>
  </si>
  <si>
    <t>Overall</t>
  </si>
  <si>
    <t>Alpha Chi Omega</t>
  </si>
  <si>
    <t>Alpha Delta Pi</t>
  </si>
  <si>
    <t>Alpha Omicron Pi</t>
  </si>
  <si>
    <t>Alpha Xi Delta</t>
  </si>
  <si>
    <t>Chi Omega</t>
  </si>
  <si>
    <t>N/A</t>
  </si>
  <si>
    <t>Delta Delta Delta</t>
  </si>
  <si>
    <t>Gamma Phi Beta</t>
  </si>
  <si>
    <t>Kappa Alpha Theta</t>
  </si>
  <si>
    <t>Kappa Delta</t>
  </si>
  <si>
    <t>Kappa Kappa Gamma</t>
  </si>
  <si>
    <t>Phi Mu</t>
  </si>
  <si>
    <t>Pi Beta Phi</t>
  </si>
  <si>
    <t>Zeta Tau Alpha</t>
  </si>
  <si>
    <t>TOTALS:</t>
  </si>
  <si>
    <t>Panhellenic GPA</t>
  </si>
  <si>
    <t>All Greek GPA</t>
  </si>
  <si>
    <t>All Women's GPA</t>
  </si>
  <si>
    <t>All Non Greek Undergrad Women</t>
  </si>
  <si>
    <t>All Non Greek Undergrad Avg</t>
  </si>
  <si>
    <t># of Panhellenic Members</t>
  </si>
  <si>
    <t># of New Members</t>
  </si>
  <si>
    <t># of Panhellenic Women</t>
  </si>
  <si>
    <t># of Non Greek Women Undergrads</t>
  </si>
  <si>
    <t>Panhellenic Spring 2022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</si>
</sst>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5" xfId="0" applyFill="1" applyBorder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/>
    <xf numFmtId="0" fontId="0" fillId="0" borderId="9" xfId="0" applyFill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164" fontId="0" fillId="0" borderId="8" xfId="0" applyNumberFormat="1" applyFill="1" applyBorder="1"/>
    <xf numFmtId="165" fontId="0" fillId="0" borderId="8" xfId="1" applyNumberFormat="1" applyFont="1" applyFill="1" applyBorder="1"/>
    <xf numFmtId="1" fontId="0" fillId="0" borderId="8" xfId="0" applyNumberFormat="1" applyFill="1" applyBorder="1" applyAlignment="1">
      <alignment horizontal="center"/>
    </xf>
    <xf numFmtId="1" fontId="0" fillId="0" borderId="8" xfId="0" applyNumberFormat="1" applyFill="1" applyBorder="1"/>
    <xf numFmtId="0" fontId="5" fillId="0" borderId="8" xfId="0" applyFont="1" applyFill="1" applyBorder="1"/>
    <xf numFmtId="164" fontId="0" fillId="0" borderId="8" xfId="0" applyNumberFormat="1" applyFill="1" applyBorder="1" applyAlignment="1">
      <alignment horizontal="right"/>
    </xf>
    <xf numFmtId="0" fontId="0" fillId="0" borderId="10" xfId="0" applyFill="1" applyBorder="1"/>
    <xf numFmtId="0" fontId="0" fillId="0" borderId="7" xfId="0" applyFill="1" applyBorder="1" applyAlignment="1">
      <alignment horizontal="center"/>
    </xf>
    <xf numFmtId="0" fontId="0" fillId="0" borderId="8" xfId="1" applyNumberFormat="1" applyFont="1" applyFill="1" applyBorder="1"/>
    <xf numFmtId="0" fontId="0" fillId="0" borderId="11" xfId="0" applyFill="1" applyBorder="1"/>
    <xf numFmtId="0" fontId="0" fillId="0" borderId="10" xfId="0" applyFill="1" applyBorder="1" applyAlignment="1">
      <alignment horizontal="center"/>
    </xf>
    <xf numFmtId="164" fontId="0" fillId="0" borderId="10" xfId="0" applyNumberFormat="1" applyFill="1" applyBorder="1"/>
    <xf numFmtId="164" fontId="0" fillId="0" borderId="11" xfId="0" applyNumberFormat="1" applyFill="1" applyBorder="1"/>
    <xf numFmtId="0" fontId="0" fillId="0" borderId="11" xfId="0" applyFill="1" applyBorder="1" applyAlignment="1">
      <alignment horizontal="center"/>
    </xf>
    <xf numFmtId="0" fontId="4" fillId="0" borderId="9" xfId="0" applyFont="1" applyFill="1" applyBorder="1" applyAlignment="1">
      <alignment horizontal="left" indent="8"/>
    </xf>
    <xf numFmtId="1" fontId="5" fillId="0" borderId="6" xfId="0" applyNumberFormat="1" applyFont="1" applyFill="1" applyBorder="1" applyAlignment="1">
      <alignment horizontal="center"/>
    </xf>
    <xf numFmtId="1" fontId="5" fillId="0" borderId="6" xfId="1" applyNumberFormat="1" applyFont="1" applyFill="1" applyBorder="1" applyAlignment="1">
      <alignment horizontal="center"/>
    </xf>
    <xf numFmtId="164" fontId="5" fillId="0" borderId="9" xfId="0" applyNumberFormat="1" applyFont="1" applyFill="1" applyBorder="1"/>
    <xf numFmtId="164" fontId="5" fillId="0" borderId="6" xfId="0" applyNumberFormat="1" applyFont="1" applyFill="1" applyBorder="1"/>
    <xf numFmtId="0" fontId="5" fillId="0" borderId="1" xfId="0" applyFont="1" applyFill="1" applyBorder="1"/>
    <xf numFmtId="37" fontId="5" fillId="0" borderId="6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indent="2"/>
    </xf>
    <xf numFmtId="0" fontId="5" fillId="0" borderId="0" xfId="0" applyFont="1" applyFill="1" applyAlignment="1">
      <alignment horizontal="right"/>
    </xf>
    <xf numFmtId="37" fontId="5" fillId="0" borderId="0" xfId="1" applyNumberFormat="1" applyFont="1" applyFill="1"/>
    <xf numFmtId="164" fontId="5" fillId="0" borderId="0" xfId="0" applyNumberFormat="1" applyFont="1" applyFill="1"/>
    <xf numFmtId="165" fontId="5" fillId="0" borderId="0" xfId="1" applyNumberFormat="1" applyFont="1" applyFill="1"/>
    <xf numFmtId="165" fontId="5" fillId="0" borderId="0" xfId="1" applyNumberFormat="1" applyFont="1" applyFill="1" applyBorder="1" applyAlignment="1">
      <alignment horizontal="center"/>
    </xf>
    <xf numFmtId="166" fontId="5" fillId="0" borderId="0" xfId="0" applyNumberFormat="1" applyFont="1" applyFill="1"/>
    <xf numFmtId="164" fontId="0" fillId="0" borderId="0" xfId="0" applyNumberFormat="1" applyFill="1"/>
    <xf numFmtId="0" fontId="4" fillId="0" borderId="0" xfId="0" applyFont="1" applyFill="1" applyAlignment="1">
      <alignment horizontal="right"/>
    </xf>
    <xf numFmtId="164" fontId="4" fillId="0" borderId="0" xfId="0" applyNumberFormat="1" applyFont="1" applyFill="1"/>
    <xf numFmtId="1" fontId="0" fillId="0" borderId="0" xfId="0" applyNumberForma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0" xfId="0" applyFont="1" applyFill="1"/>
    <xf numFmtId="15" fontId="0" fillId="0" borderId="0" xfId="0" applyNumberFormat="1" applyFill="1"/>
    <xf numFmtId="0" fontId="0" fillId="0" borderId="0" xfId="0" applyFill="1" applyAlignment="1">
      <alignment horizontal="left"/>
    </xf>
    <xf numFmtId="166" fontId="0" fillId="0" borderId="0" xfId="0" applyNumberFormat="1" applyFill="1"/>
    <xf numFmtId="1" fontId="0" fillId="0" borderId="0" xfId="0" applyNumberFormat="1" applyFill="1"/>
    <xf numFmtId="167" fontId="0" fillId="0" borderId="0" xfId="0" applyNumberFormat="1" applyFill="1" applyAlignment="1">
      <alignment horizontal="center"/>
    </xf>
    <xf numFmtId="0" fontId="0" fillId="0" borderId="0" xfId="1" applyNumberFormat="1" applyFont="1" applyFill="1" applyBorder="1"/>
    <xf numFmtId="1" fontId="6" fillId="0" borderId="0" xfId="0" applyNumberFormat="1" applyFont="1" applyFill="1" applyAlignment="1">
      <alignment horizontal="right"/>
    </xf>
    <xf numFmtId="0" fontId="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9E05-4625-4520-B547-32CEE1CF5377}">
  <dimension ref="A1:P44"/>
  <sheetViews>
    <sheetView tabSelected="1" workbookViewId="0">
      <selection activeCell="I26" sqref="I26"/>
    </sheetView>
  </sheetViews>
  <sheetFormatPr defaultRowHeight="15" x14ac:dyDescent="0.25"/>
  <cols>
    <col min="1" max="1" width="22.140625" style="3" customWidth="1"/>
    <col min="2" max="16384" width="9.140625" style="3"/>
  </cols>
  <sheetData>
    <row r="1" spans="1:16" ht="18" x14ac:dyDescent="0.25">
      <c r="A1" s="1" t="s">
        <v>34</v>
      </c>
      <c r="B1" s="2"/>
      <c r="M1" s="4"/>
    </row>
    <row r="2" spans="1:16" ht="18" x14ac:dyDescent="0.25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6"/>
      <c r="O2" s="6"/>
      <c r="P2" s="6"/>
    </row>
    <row r="3" spans="1:16" x14ac:dyDescent="0.25">
      <c r="A3" s="8" t="s">
        <v>0</v>
      </c>
      <c r="B3" s="9" t="s">
        <v>1</v>
      </c>
      <c r="C3" s="9"/>
      <c r="D3" s="9"/>
      <c r="E3" s="10"/>
      <c r="F3" s="11"/>
      <c r="G3" s="12" t="s">
        <v>2</v>
      </c>
      <c r="H3" s="9"/>
      <c r="I3" s="9"/>
      <c r="J3" s="10"/>
      <c r="K3" s="13"/>
      <c r="L3" s="12" t="s">
        <v>3</v>
      </c>
      <c r="M3" s="9"/>
      <c r="N3" s="9"/>
      <c r="O3" s="9"/>
      <c r="P3" s="10"/>
    </row>
    <row r="4" spans="1:16" x14ac:dyDescent="0.25">
      <c r="A4" s="14"/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4</v>
      </c>
      <c r="H4" s="16" t="s">
        <v>5</v>
      </c>
      <c r="I4" s="16" t="s">
        <v>6</v>
      </c>
      <c r="J4" s="16" t="s">
        <v>7</v>
      </c>
      <c r="K4" s="17" t="s">
        <v>8</v>
      </c>
      <c r="L4" s="16" t="s">
        <v>4</v>
      </c>
      <c r="M4" s="16" t="s">
        <v>5</v>
      </c>
      <c r="N4" s="16" t="s">
        <v>6</v>
      </c>
      <c r="O4" s="16" t="s">
        <v>9</v>
      </c>
      <c r="P4" s="16" t="s">
        <v>8</v>
      </c>
    </row>
    <row r="5" spans="1:16" x14ac:dyDescent="0.25">
      <c r="A5" s="18" t="s">
        <v>10</v>
      </c>
      <c r="B5" s="19">
        <v>136</v>
      </c>
      <c r="C5" s="20">
        <v>1860</v>
      </c>
      <c r="D5" s="20">
        <v>6313</v>
      </c>
      <c r="E5" s="21">
        <f t="shared" ref="E5:E17" si="0">D5/C5</f>
        <v>3.3940860215053763</v>
      </c>
      <c r="F5" s="22">
        <v>10</v>
      </c>
      <c r="G5" s="19">
        <v>13</v>
      </c>
      <c r="H5" s="20">
        <v>185</v>
      </c>
      <c r="I5" s="20">
        <v>605</v>
      </c>
      <c r="J5" s="21">
        <f t="shared" ref="J5:J17" si="1">I5/H5</f>
        <v>3.2702702702702702</v>
      </c>
      <c r="K5" s="22">
        <v>8</v>
      </c>
      <c r="L5" s="23">
        <f t="shared" ref="L5:N17" si="2">SUM(B5,G5)</f>
        <v>149</v>
      </c>
      <c r="M5" s="24">
        <f>C5+H5</f>
        <v>2045</v>
      </c>
      <c r="N5" s="24">
        <f>D5+I5</f>
        <v>6918</v>
      </c>
      <c r="O5" s="21">
        <f t="shared" ref="O5:O17" si="3">N5/M5</f>
        <v>3.3828850855745722</v>
      </c>
      <c r="P5" s="22">
        <v>10</v>
      </c>
    </row>
    <row r="6" spans="1:16" x14ac:dyDescent="0.25">
      <c r="A6" s="20" t="s">
        <v>11</v>
      </c>
      <c r="B6" s="19">
        <v>162</v>
      </c>
      <c r="C6" s="20">
        <v>2303</v>
      </c>
      <c r="D6" s="20">
        <v>7707</v>
      </c>
      <c r="E6" s="21">
        <f t="shared" si="0"/>
        <v>3.3465045592705169</v>
      </c>
      <c r="F6" s="22">
        <v>11</v>
      </c>
      <c r="G6" s="19">
        <v>19</v>
      </c>
      <c r="H6" s="20">
        <v>263</v>
      </c>
      <c r="I6" s="20">
        <v>914</v>
      </c>
      <c r="J6" s="21">
        <f t="shared" si="1"/>
        <v>3.4752851711026618</v>
      </c>
      <c r="K6" s="22">
        <v>4</v>
      </c>
      <c r="L6" s="23">
        <f t="shared" si="2"/>
        <v>181</v>
      </c>
      <c r="M6" s="24">
        <f t="shared" ref="M6:N8" si="4">C6+H6</f>
        <v>2566</v>
      </c>
      <c r="N6" s="24">
        <f t="shared" si="4"/>
        <v>8621</v>
      </c>
      <c r="O6" s="21">
        <f t="shared" si="3"/>
        <v>3.3597038191738116</v>
      </c>
      <c r="P6" s="22">
        <v>11</v>
      </c>
    </row>
    <row r="7" spans="1:16" x14ac:dyDescent="0.25">
      <c r="A7" s="25" t="s">
        <v>12</v>
      </c>
      <c r="B7" s="19">
        <v>151</v>
      </c>
      <c r="C7" s="20">
        <v>2019</v>
      </c>
      <c r="D7" s="20">
        <v>6414</v>
      </c>
      <c r="E7" s="21">
        <f t="shared" si="0"/>
        <v>3.176820208023774</v>
      </c>
      <c r="F7" s="22">
        <v>12</v>
      </c>
      <c r="G7" s="19">
        <v>1</v>
      </c>
      <c r="H7" s="20">
        <v>18</v>
      </c>
      <c r="I7" s="20">
        <v>51</v>
      </c>
      <c r="J7" s="21">
        <f t="shared" si="1"/>
        <v>2.8333333333333335</v>
      </c>
      <c r="K7" s="22">
        <v>11</v>
      </c>
      <c r="L7" s="23">
        <f t="shared" si="2"/>
        <v>152</v>
      </c>
      <c r="M7" s="24">
        <f t="shared" si="4"/>
        <v>2037</v>
      </c>
      <c r="N7" s="24">
        <f t="shared" si="4"/>
        <v>6465</v>
      </c>
      <c r="O7" s="21">
        <f t="shared" si="3"/>
        <v>3.1737849779086891</v>
      </c>
      <c r="P7" s="22">
        <v>12</v>
      </c>
    </row>
    <row r="8" spans="1:16" x14ac:dyDescent="0.25">
      <c r="A8" s="25" t="s">
        <v>13</v>
      </c>
      <c r="B8" s="19">
        <v>104</v>
      </c>
      <c r="C8" s="20">
        <v>1443</v>
      </c>
      <c r="D8" s="20">
        <v>4444</v>
      </c>
      <c r="E8" s="21">
        <f t="shared" si="0"/>
        <v>3.0796950796950795</v>
      </c>
      <c r="F8" s="22">
        <v>13</v>
      </c>
      <c r="G8" s="19">
        <v>3</v>
      </c>
      <c r="H8" s="20">
        <v>46</v>
      </c>
      <c r="I8" s="20">
        <v>153</v>
      </c>
      <c r="J8" s="21">
        <f t="shared" si="1"/>
        <v>3.3260869565217392</v>
      </c>
      <c r="K8" s="22">
        <v>7</v>
      </c>
      <c r="L8" s="23">
        <f t="shared" si="2"/>
        <v>107</v>
      </c>
      <c r="M8" s="24">
        <f t="shared" si="4"/>
        <v>1489</v>
      </c>
      <c r="N8" s="24">
        <f t="shared" si="4"/>
        <v>4597</v>
      </c>
      <c r="O8" s="21">
        <f t="shared" si="3"/>
        <v>3.0873069173942245</v>
      </c>
      <c r="P8" s="22">
        <v>13</v>
      </c>
    </row>
    <row r="9" spans="1:16" x14ac:dyDescent="0.25">
      <c r="A9" s="20" t="s">
        <v>14</v>
      </c>
      <c r="B9" s="19">
        <v>181</v>
      </c>
      <c r="C9" s="20">
        <v>2606</v>
      </c>
      <c r="D9" s="20">
        <v>9535</v>
      </c>
      <c r="E9" s="21">
        <f t="shared" si="0"/>
        <v>3.6588641596316194</v>
      </c>
      <c r="F9" s="22">
        <v>3</v>
      </c>
      <c r="G9" s="19">
        <v>5</v>
      </c>
      <c r="H9" s="20">
        <v>73</v>
      </c>
      <c r="I9" s="20">
        <v>272</v>
      </c>
      <c r="J9" s="26">
        <f>I9/H9</f>
        <v>3.7260273972602738</v>
      </c>
      <c r="K9" s="22">
        <v>3</v>
      </c>
      <c r="L9" s="23">
        <f t="shared" si="2"/>
        <v>186</v>
      </c>
      <c r="M9" s="24">
        <f>H9+C9</f>
        <v>2679</v>
      </c>
      <c r="N9" s="24">
        <f>I9+D9</f>
        <v>9807</v>
      </c>
      <c r="O9" s="21">
        <f t="shared" si="3"/>
        <v>3.6606942889137737</v>
      </c>
      <c r="P9" s="22">
        <v>3</v>
      </c>
    </row>
    <row r="10" spans="1:16" x14ac:dyDescent="0.25">
      <c r="A10" s="20" t="s">
        <v>16</v>
      </c>
      <c r="B10" s="19">
        <v>159</v>
      </c>
      <c r="C10" s="20">
        <v>2256</v>
      </c>
      <c r="D10" s="20">
        <v>7762</v>
      </c>
      <c r="E10" s="21">
        <f t="shared" si="0"/>
        <v>3.4406028368794326</v>
      </c>
      <c r="F10" s="22">
        <v>9</v>
      </c>
      <c r="G10" s="19">
        <v>11</v>
      </c>
      <c r="H10" s="20">
        <v>164</v>
      </c>
      <c r="I10" s="20">
        <v>548</v>
      </c>
      <c r="J10" s="21">
        <f t="shared" si="1"/>
        <v>3.3414634146341462</v>
      </c>
      <c r="K10" s="22">
        <v>6</v>
      </c>
      <c r="L10" s="23">
        <f t="shared" si="2"/>
        <v>170</v>
      </c>
      <c r="M10" s="24">
        <f>C10+H10</f>
        <v>2420</v>
      </c>
      <c r="N10" s="24">
        <f>D10+I10</f>
        <v>8310</v>
      </c>
      <c r="O10" s="21">
        <f t="shared" si="3"/>
        <v>3.4338842975206614</v>
      </c>
      <c r="P10" s="22">
        <v>9</v>
      </c>
    </row>
    <row r="11" spans="1:16" x14ac:dyDescent="0.25">
      <c r="A11" s="20" t="s">
        <v>17</v>
      </c>
      <c r="B11" s="19">
        <v>154</v>
      </c>
      <c r="C11" s="20">
        <v>2115</v>
      </c>
      <c r="D11" s="20">
        <v>7475</v>
      </c>
      <c r="E11" s="21">
        <f t="shared" si="0"/>
        <v>3.5342789598108748</v>
      </c>
      <c r="F11" s="22">
        <v>8</v>
      </c>
      <c r="G11" s="19">
        <v>10</v>
      </c>
      <c r="H11" s="20">
        <v>131</v>
      </c>
      <c r="I11" s="20">
        <v>449</v>
      </c>
      <c r="J11" s="21">
        <f>I11/H11</f>
        <v>3.4274809160305342</v>
      </c>
      <c r="K11" s="22">
        <v>5</v>
      </c>
      <c r="L11" s="23">
        <f>B11+G11</f>
        <v>164</v>
      </c>
      <c r="M11" s="24">
        <f t="shared" si="2"/>
        <v>2246</v>
      </c>
      <c r="N11" s="24">
        <f t="shared" si="2"/>
        <v>7924</v>
      </c>
      <c r="O11" s="21">
        <f t="shared" si="3"/>
        <v>3.5280498664292073</v>
      </c>
      <c r="P11" s="22">
        <v>7</v>
      </c>
    </row>
    <row r="12" spans="1:16" x14ac:dyDescent="0.25">
      <c r="A12" s="20" t="s">
        <v>18</v>
      </c>
      <c r="B12" s="19">
        <v>182</v>
      </c>
      <c r="C12" s="20">
        <v>2501</v>
      </c>
      <c r="D12" s="20">
        <v>9250</v>
      </c>
      <c r="E12" s="21">
        <f t="shared" si="0"/>
        <v>3.6985205917632946</v>
      </c>
      <c r="F12" s="22">
        <v>1</v>
      </c>
      <c r="G12" s="19">
        <v>0</v>
      </c>
      <c r="H12" s="20">
        <v>0</v>
      </c>
      <c r="I12" s="20">
        <v>0</v>
      </c>
      <c r="J12" s="26" t="s">
        <v>15</v>
      </c>
      <c r="K12" s="22" t="s">
        <v>15</v>
      </c>
      <c r="L12" s="23">
        <f t="shared" si="2"/>
        <v>182</v>
      </c>
      <c r="M12" s="24">
        <f t="shared" si="2"/>
        <v>2501</v>
      </c>
      <c r="N12" s="24">
        <f t="shared" si="2"/>
        <v>9250</v>
      </c>
      <c r="O12" s="21">
        <f t="shared" si="3"/>
        <v>3.6985205917632946</v>
      </c>
      <c r="P12" s="22">
        <v>1</v>
      </c>
    </row>
    <row r="13" spans="1:16" x14ac:dyDescent="0.25">
      <c r="A13" s="20" t="s">
        <v>19</v>
      </c>
      <c r="B13" s="19">
        <v>177</v>
      </c>
      <c r="C13" s="20">
        <v>2491</v>
      </c>
      <c r="D13" s="20">
        <v>8982.5</v>
      </c>
      <c r="E13" s="21">
        <f t="shared" si="0"/>
        <v>3.6059815335206746</v>
      </c>
      <c r="F13" s="22">
        <v>4</v>
      </c>
      <c r="G13" s="19">
        <v>0</v>
      </c>
      <c r="H13" s="20">
        <v>0</v>
      </c>
      <c r="I13" s="20">
        <v>0</v>
      </c>
      <c r="J13" s="26" t="s">
        <v>15</v>
      </c>
      <c r="K13" s="22" t="s">
        <v>15</v>
      </c>
      <c r="L13" s="23">
        <f t="shared" si="2"/>
        <v>177</v>
      </c>
      <c r="M13" s="24">
        <f t="shared" si="2"/>
        <v>2491</v>
      </c>
      <c r="N13" s="24">
        <f t="shared" si="2"/>
        <v>8982.5</v>
      </c>
      <c r="O13" s="21">
        <f t="shared" si="3"/>
        <v>3.6059815335206746</v>
      </c>
      <c r="P13" s="22">
        <v>4</v>
      </c>
    </row>
    <row r="14" spans="1:16" x14ac:dyDescent="0.25">
      <c r="A14" s="27" t="s">
        <v>20</v>
      </c>
      <c r="B14" s="19">
        <v>174</v>
      </c>
      <c r="C14" s="20">
        <v>2409</v>
      </c>
      <c r="D14" s="20">
        <v>8632</v>
      </c>
      <c r="E14" s="21">
        <f t="shared" si="0"/>
        <v>3.5832295558322955</v>
      </c>
      <c r="F14" s="22">
        <v>5</v>
      </c>
      <c r="G14" s="19">
        <v>3</v>
      </c>
      <c r="H14" s="20">
        <v>41</v>
      </c>
      <c r="I14" s="20">
        <v>120</v>
      </c>
      <c r="J14" s="26">
        <f>I14/H14</f>
        <v>2.9268292682926829</v>
      </c>
      <c r="K14" s="22">
        <v>10</v>
      </c>
      <c r="L14" s="23">
        <f t="shared" si="2"/>
        <v>177</v>
      </c>
      <c r="M14" s="24">
        <f t="shared" si="2"/>
        <v>2450</v>
      </c>
      <c r="N14" s="24">
        <f t="shared" si="2"/>
        <v>8752</v>
      </c>
      <c r="O14" s="21">
        <f t="shared" si="3"/>
        <v>3.5722448979591839</v>
      </c>
      <c r="P14" s="22">
        <v>6</v>
      </c>
    </row>
    <row r="15" spans="1:16" x14ac:dyDescent="0.25">
      <c r="A15" s="20" t="s">
        <v>21</v>
      </c>
      <c r="B15" s="28">
        <v>157</v>
      </c>
      <c r="C15" s="20">
        <v>2088</v>
      </c>
      <c r="D15" s="20">
        <v>7380</v>
      </c>
      <c r="E15" s="21">
        <f t="shared" si="0"/>
        <v>3.5344827586206895</v>
      </c>
      <c r="F15" s="22">
        <v>7</v>
      </c>
      <c r="G15" s="19">
        <v>7</v>
      </c>
      <c r="H15" s="20">
        <v>87</v>
      </c>
      <c r="I15" s="20">
        <v>257</v>
      </c>
      <c r="J15" s="26">
        <f>I15/H15</f>
        <v>2.9540229885057472</v>
      </c>
      <c r="K15" s="22">
        <v>9</v>
      </c>
      <c r="L15" s="23">
        <f t="shared" si="2"/>
        <v>164</v>
      </c>
      <c r="M15" s="24">
        <f t="shared" si="2"/>
        <v>2175</v>
      </c>
      <c r="N15" s="24">
        <f t="shared" si="2"/>
        <v>7637</v>
      </c>
      <c r="O15" s="21">
        <f t="shared" si="3"/>
        <v>3.511264367816092</v>
      </c>
      <c r="P15" s="22">
        <v>8</v>
      </c>
    </row>
    <row r="16" spans="1:16" x14ac:dyDescent="0.25">
      <c r="A16" s="20" t="s">
        <v>22</v>
      </c>
      <c r="B16" s="19">
        <v>183</v>
      </c>
      <c r="C16" s="29">
        <v>2550</v>
      </c>
      <c r="D16" s="20">
        <v>9364</v>
      </c>
      <c r="E16" s="21">
        <f t="shared" si="0"/>
        <v>3.6721568627450982</v>
      </c>
      <c r="F16" s="22">
        <v>2</v>
      </c>
      <c r="G16" s="19">
        <v>2</v>
      </c>
      <c r="H16" s="20">
        <v>30</v>
      </c>
      <c r="I16" s="20">
        <v>114</v>
      </c>
      <c r="J16" s="26">
        <f>I16/H16</f>
        <v>3.8</v>
      </c>
      <c r="K16" s="22">
        <v>2</v>
      </c>
      <c r="L16" s="23">
        <f t="shared" si="2"/>
        <v>185</v>
      </c>
      <c r="M16" s="24">
        <f t="shared" si="2"/>
        <v>2580</v>
      </c>
      <c r="N16" s="24">
        <f t="shared" si="2"/>
        <v>9478</v>
      </c>
      <c r="O16" s="21">
        <f t="shared" si="3"/>
        <v>3.6736434108527134</v>
      </c>
      <c r="P16" s="22">
        <v>2</v>
      </c>
    </row>
    <row r="17" spans="1:16" x14ac:dyDescent="0.25">
      <c r="A17" s="20" t="s">
        <v>23</v>
      </c>
      <c r="B17" s="19">
        <v>176</v>
      </c>
      <c r="C17" s="29">
        <v>2438</v>
      </c>
      <c r="D17" s="20">
        <v>8683</v>
      </c>
      <c r="E17" s="21">
        <f t="shared" si="0"/>
        <v>3.5615258408531583</v>
      </c>
      <c r="F17" s="22">
        <v>6</v>
      </c>
      <c r="G17" s="19">
        <v>10</v>
      </c>
      <c r="H17" s="20">
        <v>152</v>
      </c>
      <c r="I17" s="20">
        <v>584</v>
      </c>
      <c r="J17" s="21">
        <f t="shared" si="1"/>
        <v>3.8421052631578947</v>
      </c>
      <c r="K17" s="22">
        <v>1</v>
      </c>
      <c r="L17" s="23">
        <f t="shared" si="2"/>
        <v>186</v>
      </c>
      <c r="M17" s="24">
        <f t="shared" si="2"/>
        <v>2590</v>
      </c>
      <c r="N17" s="24">
        <f t="shared" si="2"/>
        <v>9267</v>
      </c>
      <c r="O17" s="21">
        <f t="shared" si="3"/>
        <v>3.5779922779922781</v>
      </c>
      <c r="P17" s="22">
        <v>5</v>
      </c>
    </row>
    <row r="18" spans="1:16" x14ac:dyDescent="0.25">
      <c r="A18" s="30"/>
      <c r="B18" s="31"/>
      <c r="C18" s="30"/>
      <c r="D18" s="30"/>
      <c r="E18" s="32"/>
      <c r="F18" s="33"/>
      <c r="G18" s="34"/>
      <c r="H18" s="30"/>
      <c r="I18" s="30"/>
      <c r="J18" s="32"/>
      <c r="L18" s="34"/>
      <c r="M18" s="34"/>
      <c r="N18" s="33"/>
      <c r="O18" s="33"/>
      <c r="P18" s="27"/>
    </row>
    <row r="19" spans="1:16" x14ac:dyDescent="0.25">
      <c r="A19" s="35" t="s">
        <v>24</v>
      </c>
      <c r="B19" s="36">
        <f>SUM(B5:B17)</f>
        <v>2096</v>
      </c>
      <c r="C19" s="37">
        <f>SUM(C5:C17)</f>
        <v>29079</v>
      </c>
      <c r="D19" s="37">
        <f>SUM(D5:D17)</f>
        <v>101941.5</v>
      </c>
      <c r="E19" s="38">
        <f>D19/C19</f>
        <v>3.5056741978747548</v>
      </c>
      <c r="F19" s="39"/>
      <c r="G19" s="36">
        <f>SUM(G5:G17)</f>
        <v>84</v>
      </c>
      <c r="H19" s="37">
        <f>SUM(H5:H17)</f>
        <v>1190</v>
      </c>
      <c r="I19" s="37">
        <f>SUM(I5:I17)</f>
        <v>4067</v>
      </c>
      <c r="J19" s="38">
        <f>I19/H19</f>
        <v>3.4176470588235293</v>
      </c>
      <c r="K19" s="40"/>
      <c r="L19" s="41">
        <f>SUM(L5:L17)</f>
        <v>2180</v>
      </c>
      <c r="M19" s="41">
        <f>SUM(M5:M17)</f>
        <v>30269</v>
      </c>
      <c r="N19" s="41">
        <f>SUM(N5:N17)</f>
        <v>106008.5</v>
      </c>
      <c r="O19" s="39">
        <f>N19/M19</f>
        <v>3.5022134857444911</v>
      </c>
      <c r="P19" s="18"/>
    </row>
    <row r="20" spans="1:16" x14ac:dyDescent="0.25">
      <c r="A20" s="42"/>
      <c r="B20" s="43"/>
      <c r="C20" s="44"/>
      <c r="D20" s="44"/>
      <c r="E20" s="45"/>
      <c r="F20" s="45"/>
      <c r="H20" s="46"/>
      <c r="I20" s="46"/>
      <c r="M20" s="47"/>
      <c r="N20" s="48"/>
      <c r="O20" s="48"/>
    </row>
    <row r="21" spans="1:16" x14ac:dyDescent="0.25">
      <c r="E21" s="49"/>
      <c r="F21" s="49"/>
      <c r="M21" s="4"/>
    </row>
    <row r="22" spans="1:16" x14ac:dyDescent="0.25">
      <c r="C22" s="50" t="s">
        <v>25</v>
      </c>
      <c r="D22" s="50"/>
      <c r="E22" s="51">
        <f>O19</f>
        <v>3.5022134857444911</v>
      </c>
      <c r="F22" s="51"/>
      <c r="M22" s="4"/>
    </row>
    <row r="23" spans="1:16" x14ac:dyDescent="0.25">
      <c r="C23" s="50" t="s">
        <v>26</v>
      </c>
      <c r="D23" s="50"/>
      <c r="E23" s="51">
        <v>3.41</v>
      </c>
      <c r="F23" s="51"/>
      <c r="M23" s="4"/>
    </row>
    <row r="24" spans="1:16" x14ac:dyDescent="0.25">
      <c r="C24" s="50" t="s">
        <v>27</v>
      </c>
      <c r="D24" s="50"/>
      <c r="E24" s="51">
        <v>3.2930000000000001</v>
      </c>
      <c r="F24" s="51"/>
      <c r="M24" s="4"/>
    </row>
    <row r="25" spans="1:16" x14ac:dyDescent="0.25">
      <c r="C25" s="50" t="s">
        <v>28</v>
      </c>
      <c r="D25" s="50"/>
      <c r="E25" s="51">
        <v>3.2269999999999999</v>
      </c>
      <c r="F25" s="51"/>
      <c r="M25" s="4"/>
    </row>
    <row r="26" spans="1:16" x14ac:dyDescent="0.25">
      <c r="C26" s="50" t="s">
        <v>29</v>
      </c>
      <c r="D26" s="50"/>
      <c r="E26" s="51">
        <v>3.149</v>
      </c>
      <c r="F26" s="51"/>
      <c r="M26" s="4"/>
    </row>
    <row r="27" spans="1:16" x14ac:dyDescent="0.25">
      <c r="C27" s="43"/>
      <c r="D27" s="43"/>
      <c r="E27" s="62"/>
      <c r="F27" s="52"/>
      <c r="M27" s="4"/>
    </row>
    <row r="28" spans="1:16" x14ac:dyDescent="0.25">
      <c r="C28" s="43" t="s">
        <v>30</v>
      </c>
      <c r="D28" s="43"/>
      <c r="E28" s="53">
        <f>B19</f>
        <v>2096</v>
      </c>
      <c r="F28" s="53"/>
      <c r="M28" s="4"/>
    </row>
    <row r="29" spans="1:16" x14ac:dyDescent="0.25">
      <c r="C29" s="43" t="s">
        <v>31</v>
      </c>
      <c r="D29" s="43"/>
      <c r="E29" s="50">
        <f>TRANSPOSE(G19)</f>
        <v>84</v>
      </c>
      <c r="F29" s="50"/>
      <c r="M29" s="4"/>
    </row>
    <row r="30" spans="1:16" x14ac:dyDescent="0.25">
      <c r="C30" s="43" t="s">
        <v>32</v>
      </c>
      <c r="D30" s="43"/>
      <c r="E30" s="53">
        <f>SUM(E28:E29)</f>
        <v>2180</v>
      </c>
      <c r="F30" s="53"/>
      <c r="M30" s="4"/>
    </row>
    <row r="31" spans="1:16" x14ac:dyDescent="0.25">
      <c r="C31" s="54" t="s">
        <v>33</v>
      </c>
      <c r="D31" s="54"/>
      <c r="E31" s="55">
        <v>7360</v>
      </c>
      <c r="F31" s="55"/>
      <c r="M31" s="4"/>
    </row>
    <row r="32" spans="1:16" ht="15.75" x14ac:dyDescent="0.25">
      <c r="A32" s="2"/>
      <c r="B32" s="2"/>
      <c r="E32" s="63"/>
      <c r="M32" s="4"/>
      <c r="N32" s="56"/>
      <c r="P32" s="57"/>
    </row>
    <row r="33" spans="1:16" x14ac:dyDescent="0.25">
      <c r="A33" s="11"/>
      <c r="B33" s="11"/>
      <c r="G33" s="11"/>
      <c r="M33" s="4"/>
    </row>
    <row r="34" spans="1:16" x14ac:dyDescent="0.25">
      <c r="A34" s="11"/>
      <c r="B34" s="11"/>
      <c r="C34" s="11"/>
      <c r="D34" s="11"/>
      <c r="E34" s="11"/>
      <c r="F34" s="11"/>
      <c r="G34" s="11"/>
      <c r="H34" s="55"/>
      <c r="I34" s="55"/>
      <c r="J34" s="55"/>
      <c r="K34" s="55"/>
      <c r="L34" s="55"/>
      <c r="M34" s="11"/>
      <c r="N34" s="55"/>
      <c r="O34" s="55"/>
      <c r="P34" s="55"/>
    </row>
    <row r="35" spans="1:16" x14ac:dyDescent="0.25">
      <c r="J35" s="58"/>
      <c r="L35" s="59"/>
      <c r="M35" s="4"/>
      <c r="N35" s="58"/>
      <c r="O35" s="58"/>
    </row>
    <row r="36" spans="1:16" x14ac:dyDescent="0.25">
      <c r="J36" s="58"/>
      <c r="L36" s="59"/>
      <c r="M36" s="4"/>
      <c r="N36" s="58"/>
      <c r="O36" s="58"/>
    </row>
    <row r="37" spans="1:16" x14ac:dyDescent="0.25">
      <c r="J37" s="58"/>
      <c r="L37" s="59"/>
      <c r="M37" s="4"/>
      <c r="N37" s="58"/>
      <c r="O37" s="58"/>
    </row>
    <row r="38" spans="1:16" x14ac:dyDescent="0.25">
      <c r="J38" s="58"/>
      <c r="L38" s="59"/>
      <c r="M38" s="4"/>
      <c r="N38" s="58"/>
      <c r="O38" s="58"/>
    </row>
    <row r="39" spans="1:16" x14ac:dyDescent="0.25">
      <c r="E39" s="58"/>
      <c r="F39" s="58"/>
      <c r="J39" s="58"/>
      <c r="L39" s="59"/>
      <c r="M39" s="4"/>
      <c r="N39" s="58"/>
      <c r="O39" s="58"/>
    </row>
    <row r="40" spans="1:16" x14ac:dyDescent="0.25">
      <c r="E40" s="58"/>
      <c r="F40" s="58"/>
      <c r="J40" s="58"/>
      <c r="L40" s="59"/>
      <c r="M40" s="4"/>
      <c r="N40" s="58"/>
      <c r="O40" s="58"/>
    </row>
    <row r="41" spans="1:16" x14ac:dyDescent="0.25">
      <c r="E41" s="58"/>
      <c r="F41" s="58"/>
      <c r="J41" s="58"/>
      <c r="L41" s="59"/>
      <c r="M41" s="4"/>
      <c r="N41" s="58"/>
      <c r="O41" s="58"/>
    </row>
    <row r="42" spans="1:16" x14ac:dyDescent="0.25">
      <c r="J42" s="58"/>
      <c r="L42" s="59"/>
      <c r="M42" s="4"/>
      <c r="N42" s="60">
        <v>44337</v>
      </c>
      <c r="O42" s="60"/>
    </row>
    <row r="43" spans="1:16" x14ac:dyDescent="0.25">
      <c r="C43" s="61"/>
      <c r="E43" s="58"/>
      <c r="F43" s="58"/>
      <c r="J43" s="58"/>
      <c r="L43" s="59"/>
      <c r="M43" s="4"/>
      <c r="N43" s="58"/>
      <c r="O43" s="58"/>
    </row>
    <row r="44" spans="1:16" x14ac:dyDescent="0.25">
      <c r="C44" s="61"/>
      <c r="E44" s="58"/>
      <c r="F44" s="58"/>
      <c r="J44" s="58"/>
      <c r="L44" s="59"/>
      <c r="M44" s="4"/>
      <c r="N44" s="58"/>
      <c r="O44" s="58"/>
    </row>
  </sheetData>
  <mergeCells count="4">
    <mergeCell ref="B3:E3"/>
    <mergeCell ref="G3:J3"/>
    <mergeCell ref="L3:P3"/>
    <mergeCell ref="N42:O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Domnick, Casey</cp:lastModifiedBy>
  <dcterms:created xsi:type="dcterms:W3CDTF">2022-05-18T15:35:18Z</dcterms:created>
  <dcterms:modified xsi:type="dcterms:W3CDTF">2022-05-19T19:30:16Z</dcterms:modified>
</cp:coreProperties>
</file>