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8_{4D2D9233-97C7-448A-A1F5-E652AA3599EB}" xr6:coauthVersionLast="47" xr6:coauthVersionMax="47" xr10:uidLastSave="{00000000-0000-0000-0000-000000000000}"/>
  <bookViews>
    <workbookView xWindow="-28920" yWindow="-120" windowWidth="29040" windowHeight="15720" xr2:uid="{0711D9FE-766F-4347-A7DF-C0388DB7A6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23" i="1"/>
  <c r="K22" i="1"/>
  <c r="K21" i="1"/>
  <c r="K20" i="1"/>
  <c r="K19" i="1"/>
  <c r="K18" i="1"/>
  <c r="K17" i="1"/>
  <c r="K11" i="1"/>
  <c r="K10" i="1"/>
  <c r="K8" i="1"/>
  <c r="K7" i="1"/>
  <c r="K6" i="1"/>
  <c r="K5" i="1"/>
  <c r="E11" i="1"/>
  <c r="E10" i="1"/>
  <c r="E9" i="1"/>
  <c r="E8" i="1"/>
  <c r="E7" i="1"/>
  <c r="E6" i="1"/>
  <c r="E5" i="1"/>
  <c r="J24" i="1"/>
  <c r="I24" i="1"/>
  <c r="H24" i="1"/>
  <c r="J12" i="1"/>
  <c r="I12" i="1"/>
  <c r="H12" i="1"/>
  <c r="D12" i="1"/>
  <c r="C12" i="1"/>
  <c r="B12" i="1"/>
  <c r="P11" i="1"/>
  <c r="O11" i="1"/>
  <c r="Q11" i="1" s="1"/>
  <c r="N11" i="1"/>
  <c r="P10" i="1"/>
  <c r="O10" i="1"/>
  <c r="N10" i="1"/>
  <c r="P9" i="1"/>
  <c r="O9" i="1"/>
  <c r="N9" i="1"/>
  <c r="P8" i="1"/>
  <c r="O8" i="1"/>
  <c r="N8" i="1"/>
  <c r="P7" i="1"/>
  <c r="N7" i="1"/>
  <c r="P6" i="1"/>
  <c r="Q6" i="1"/>
  <c r="N6" i="1"/>
  <c r="P5" i="1"/>
  <c r="O5" i="1"/>
  <c r="N5" i="1"/>
  <c r="Q12" i="1"/>
  <c r="C15" i="1" s="1"/>
  <c r="K24" i="1" l="1"/>
  <c r="Q10" i="1"/>
  <c r="Q9" i="1"/>
  <c r="Q8" i="1"/>
  <c r="Q7" i="1"/>
  <c r="Q5" i="1"/>
  <c r="K12" i="1"/>
  <c r="E12" i="1"/>
  <c r="N12" i="1"/>
  <c r="C23" i="1" s="1"/>
</calcChain>
</file>

<file path=xl/sharedStrings.xml><?xml version="1.0" encoding="utf-8"?>
<sst xmlns="http://schemas.openxmlformats.org/spreadsheetml/2006/main" count="72" uniqueCount="32">
  <si>
    <t>MEMBERS SEMESTER GPA</t>
  </si>
  <si>
    <t>CHAPTER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</si>
  <si>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</si>
  <si>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</si>
  <si>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</si>
  <si>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</si>
  <si>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</si>
  <si>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</si>
  <si>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</si>
  <si>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</si>
  <si>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</si>
  <si>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</si>
  <si>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</si>
  <si>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</si>
  <si>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</si>
  <si>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</si>
  <si>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</si>
  <si>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</si>
  <si>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</si>
  <si>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</si>
  <si>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</si>
  <si>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</si>
  <si>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Alpha Phi Alpha</t>
  </si>
  <si>
    <t xml:space="preserve">Alpha Kappa Alpha </t>
  </si>
  <si>
    <t>Alpha Kappa Alpha</t>
  </si>
  <si>
    <t>Kappa Alpha Psi</t>
  </si>
  <si>
    <t>Omega Psi Phi</t>
  </si>
  <si>
    <t>Delta Sigma Theta</t>
  </si>
  <si>
    <t>Phi Beta Sigma</t>
  </si>
  <si>
    <t>Zeta Phi Beta</t>
  </si>
  <si>
    <t xml:space="preserve">Omega Psi Phi </t>
  </si>
  <si>
    <t>NPHC Spring 2025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</si>
</sst>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indent="8"/>
    </xf>
    <xf numFmtId="1" fontId="6" fillId="0" borderId="4" xfId="0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4" fontId="4" fillId="0" borderId="0" xfId="1" applyNumberFormat="1" applyFont="1" applyFill="1" applyAlignment="1"/>
    <xf numFmtId="0" fontId="5" fillId="0" borderId="4" xfId="0" applyFont="1" applyBorder="1" applyAlignment="1">
      <alignment horizontal="center"/>
    </xf>
    <xf numFmtId="165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3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1" fontId="6" fillId="0" borderId="10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164" fontId="6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Fill="1" applyBorder="1"/>
    <xf numFmtId="1" fontId="5" fillId="0" borderId="4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54F5-E53C-4CAF-9B7C-638914C5019C}">
  <dimension ref="A1:S28"/>
  <sheetViews>
    <sheetView tabSelected="1" workbookViewId="0">
      <selection activeCell="C23" sqref="C23"/>
    </sheetView>
  </sheetViews>
  <sheetFormatPr defaultColWidth="8.85546875" defaultRowHeight="15" x14ac:dyDescent="0.25"/>
  <cols>
    <col min="1" max="1" width="21.140625" customWidth="1"/>
    <col min="7" max="7" width="20.42578125" customWidth="1"/>
    <col min="9" max="9" width="9.7109375" bestFit="1" customWidth="1"/>
    <col min="11" max="11" width="8.5703125" bestFit="1" customWidth="1"/>
    <col min="13" max="13" width="19.42578125" bestFit="1" customWidth="1"/>
  </cols>
  <sheetData>
    <row r="1" spans="1:19" ht="18" x14ac:dyDescent="0.25">
      <c r="A1" s="1" t="s">
        <v>31</v>
      </c>
      <c r="B1" s="2"/>
    </row>
    <row r="2" spans="1:19" ht="18" x14ac:dyDescent="0.25">
      <c r="A2" s="1"/>
      <c r="B2" s="2"/>
      <c r="H2" s="3"/>
      <c r="I2" s="3"/>
      <c r="J2" s="3"/>
      <c r="K2" s="3"/>
    </row>
    <row r="3" spans="1:19" x14ac:dyDescent="0.25">
      <c r="B3" s="55" t="s">
        <v>0</v>
      </c>
      <c r="C3" s="56"/>
      <c r="D3" s="56"/>
      <c r="E3" s="56"/>
      <c r="F3" s="57"/>
      <c r="G3" s="6" t="s">
        <v>1</v>
      </c>
      <c r="H3" s="55" t="s">
        <v>2</v>
      </c>
      <c r="I3" s="56"/>
      <c r="J3" s="56"/>
      <c r="K3" s="56"/>
      <c r="L3" s="57"/>
      <c r="M3" s="6" t="s">
        <v>1</v>
      </c>
      <c r="N3" s="55" t="s">
        <v>3</v>
      </c>
      <c r="O3" s="56"/>
      <c r="P3" s="56"/>
      <c r="Q3" s="56"/>
      <c r="R3" s="57"/>
      <c r="S3" s="7"/>
    </row>
    <row r="4" spans="1:19" x14ac:dyDescent="0.25">
      <c r="A4" s="8" t="s">
        <v>1</v>
      </c>
      <c r="B4" s="5" t="s">
        <v>4</v>
      </c>
      <c r="C4" s="9" t="s">
        <v>5</v>
      </c>
      <c r="D4" s="9" t="s">
        <v>6</v>
      </c>
      <c r="E4" s="9" t="s">
        <v>7</v>
      </c>
      <c r="F4" s="4" t="s">
        <v>8</v>
      </c>
      <c r="G4" s="10"/>
      <c r="H4" s="5" t="s">
        <v>4</v>
      </c>
      <c r="I4" s="9" t="s">
        <v>5</v>
      </c>
      <c r="J4" s="9" t="s">
        <v>6</v>
      </c>
      <c r="K4" s="9" t="s">
        <v>7</v>
      </c>
      <c r="L4" s="4" t="s">
        <v>8</v>
      </c>
      <c r="M4" s="10"/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7"/>
    </row>
    <row r="5" spans="1:19" x14ac:dyDescent="0.25">
      <c r="A5" s="58" t="s">
        <v>22</v>
      </c>
      <c r="B5" s="59">
        <v>7</v>
      </c>
      <c r="C5" s="60">
        <v>97</v>
      </c>
      <c r="D5" s="60">
        <v>273</v>
      </c>
      <c r="E5" s="61">
        <f>D5/C5</f>
        <v>2.8144329896907219</v>
      </c>
      <c r="F5" s="12">
        <v>4</v>
      </c>
      <c r="G5" s="58" t="s">
        <v>22</v>
      </c>
      <c r="H5" s="59">
        <v>1</v>
      </c>
      <c r="I5" s="60">
        <v>13</v>
      </c>
      <c r="J5" s="60">
        <v>39</v>
      </c>
      <c r="K5" s="61">
        <f>J5/I5</f>
        <v>3</v>
      </c>
      <c r="L5" s="12">
        <v>3</v>
      </c>
      <c r="M5" s="62" t="s">
        <v>22</v>
      </c>
      <c r="N5" s="60">
        <f t="shared" ref="N5:P11" si="0">H5+B5</f>
        <v>8</v>
      </c>
      <c r="O5" s="60">
        <f t="shared" si="0"/>
        <v>110</v>
      </c>
      <c r="P5" s="60">
        <f t="shared" si="0"/>
        <v>312</v>
      </c>
      <c r="Q5" s="61">
        <f>P5/O5</f>
        <v>2.8363636363636364</v>
      </c>
      <c r="R5" s="12">
        <v>4</v>
      </c>
      <c r="S5" s="7"/>
    </row>
    <row r="6" spans="1:19" x14ac:dyDescent="0.25">
      <c r="A6" s="58" t="s">
        <v>23</v>
      </c>
      <c r="B6" s="59">
        <v>2</v>
      </c>
      <c r="C6" s="60">
        <v>30</v>
      </c>
      <c r="D6" s="60">
        <v>99</v>
      </c>
      <c r="E6" s="61">
        <f>D6/C6</f>
        <v>3.3</v>
      </c>
      <c r="F6" s="12">
        <v>3</v>
      </c>
      <c r="G6" s="58" t="s">
        <v>24</v>
      </c>
      <c r="H6" s="59">
        <v>22</v>
      </c>
      <c r="I6" s="59">
        <v>326</v>
      </c>
      <c r="J6" s="59">
        <v>996</v>
      </c>
      <c r="K6" s="61">
        <f>J6/I6</f>
        <v>3.0552147239263805</v>
      </c>
      <c r="L6" s="12">
        <v>2</v>
      </c>
      <c r="M6" s="62" t="s">
        <v>24</v>
      </c>
      <c r="N6" s="60">
        <f t="shared" si="0"/>
        <v>24</v>
      </c>
      <c r="O6" s="60">
        <v>356</v>
      </c>
      <c r="P6" s="60">
        <f t="shared" si="0"/>
        <v>1095</v>
      </c>
      <c r="Q6" s="61">
        <f>P6/O6</f>
        <v>3.0758426966292136</v>
      </c>
      <c r="R6" s="12">
        <v>2</v>
      </c>
      <c r="S6" s="13"/>
    </row>
    <row r="7" spans="1:19" x14ac:dyDescent="0.25">
      <c r="A7" s="58" t="s">
        <v>25</v>
      </c>
      <c r="B7" s="59">
        <v>5</v>
      </c>
      <c r="C7" s="60">
        <v>64</v>
      </c>
      <c r="D7" s="60">
        <v>161</v>
      </c>
      <c r="E7" s="61">
        <f>D7/C7</f>
        <v>2.515625</v>
      </c>
      <c r="F7" s="12">
        <v>5</v>
      </c>
      <c r="G7" s="58" t="s">
        <v>25</v>
      </c>
      <c r="H7" s="59">
        <v>6</v>
      </c>
      <c r="I7" s="60">
        <v>77</v>
      </c>
      <c r="J7" s="60">
        <v>187</v>
      </c>
      <c r="K7" s="61">
        <f>J7/I7</f>
        <v>2.4285714285714284</v>
      </c>
      <c r="L7" s="12">
        <v>7</v>
      </c>
      <c r="M7" s="62" t="s">
        <v>25</v>
      </c>
      <c r="N7" s="60">
        <f t="shared" si="0"/>
        <v>11</v>
      </c>
      <c r="O7" s="60">
        <v>141</v>
      </c>
      <c r="P7" s="60">
        <f t="shared" si="0"/>
        <v>348</v>
      </c>
      <c r="Q7" s="61">
        <f>P7/O7</f>
        <v>2.4680851063829787</v>
      </c>
      <c r="R7" s="12">
        <v>7</v>
      </c>
      <c r="S7" s="7"/>
    </row>
    <row r="8" spans="1:19" x14ac:dyDescent="0.25">
      <c r="A8" s="58" t="s">
        <v>26</v>
      </c>
      <c r="B8" s="59">
        <v>1</v>
      </c>
      <c r="C8" s="60">
        <v>13</v>
      </c>
      <c r="D8" s="60">
        <v>32</v>
      </c>
      <c r="E8" s="61">
        <f>D8/C8</f>
        <v>2.4615384615384617</v>
      </c>
      <c r="F8" s="12">
        <v>6</v>
      </c>
      <c r="G8" s="58" t="s">
        <v>26</v>
      </c>
      <c r="H8" s="59">
        <v>2</v>
      </c>
      <c r="I8" s="60">
        <v>18</v>
      </c>
      <c r="J8" s="60">
        <v>48</v>
      </c>
      <c r="K8" s="61">
        <f>J8/I8</f>
        <v>2.6666666666666665</v>
      </c>
      <c r="L8" s="12">
        <v>6</v>
      </c>
      <c r="M8" s="62" t="s">
        <v>26</v>
      </c>
      <c r="N8" s="60">
        <f t="shared" si="0"/>
        <v>3</v>
      </c>
      <c r="O8" s="60">
        <f t="shared" si="0"/>
        <v>31</v>
      </c>
      <c r="P8" s="60">
        <f t="shared" si="0"/>
        <v>80</v>
      </c>
      <c r="Q8" s="61">
        <f>P8/O8</f>
        <v>2.5806451612903225</v>
      </c>
      <c r="R8" s="12">
        <v>5</v>
      </c>
      <c r="S8" s="7"/>
    </row>
    <row r="9" spans="1:19" x14ac:dyDescent="0.25">
      <c r="A9" s="58" t="s">
        <v>27</v>
      </c>
      <c r="B9" s="59">
        <v>3</v>
      </c>
      <c r="C9" s="60">
        <v>30</v>
      </c>
      <c r="D9" s="60">
        <v>101</v>
      </c>
      <c r="E9" s="61">
        <f>D9/C9</f>
        <v>3.3666666666666667</v>
      </c>
      <c r="F9" s="12">
        <v>2</v>
      </c>
      <c r="G9" s="58" t="s">
        <v>27</v>
      </c>
      <c r="H9" s="59">
        <v>3</v>
      </c>
      <c r="I9" s="60">
        <v>39</v>
      </c>
      <c r="J9" s="60">
        <v>105</v>
      </c>
      <c r="K9" s="61">
        <f>J9/I9</f>
        <v>2.6923076923076925</v>
      </c>
      <c r="L9" s="12">
        <v>5</v>
      </c>
      <c r="M9" s="62" t="s">
        <v>27</v>
      </c>
      <c r="N9" s="60">
        <f t="shared" si="0"/>
        <v>6</v>
      </c>
      <c r="O9" s="60">
        <f t="shared" si="0"/>
        <v>69</v>
      </c>
      <c r="P9" s="60">
        <f t="shared" si="0"/>
        <v>206</v>
      </c>
      <c r="Q9" s="61">
        <f>P9/O9</f>
        <v>2.9855072463768115</v>
      </c>
      <c r="R9" s="14">
        <v>3</v>
      </c>
      <c r="S9" s="7"/>
    </row>
    <row r="10" spans="1:19" x14ac:dyDescent="0.25">
      <c r="A10" s="58" t="s">
        <v>28</v>
      </c>
      <c r="B10" s="59">
        <v>5</v>
      </c>
      <c r="C10" s="60">
        <v>70</v>
      </c>
      <c r="D10" s="60">
        <v>244</v>
      </c>
      <c r="E10" s="61">
        <f>D10/C10</f>
        <v>3.4857142857142858</v>
      </c>
      <c r="F10" s="14">
        <v>1</v>
      </c>
      <c r="G10" s="58" t="s">
        <v>28</v>
      </c>
      <c r="H10" s="59">
        <v>1</v>
      </c>
      <c r="I10" s="59">
        <v>13</v>
      </c>
      <c r="J10" s="59">
        <v>37</v>
      </c>
      <c r="K10" s="61">
        <f>J10/I10</f>
        <v>2.8461538461538463</v>
      </c>
      <c r="L10" s="12">
        <v>4</v>
      </c>
      <c r="M10" s="62" t="s">
        <v>28</v>
      </c>
      <c r="N10" s="60">
        <f t="shared" si="0"/>
        <v>6</v>
      </c>
      <c r="O10" s="60">
        <f t="shared" si="0"/>
        <v>83</v>
      </c>
      <c r="P10" s="60">
        <f t="shared" si="0"/>
        <v>281</v>
      </c>
      <c r="Q10" s="61">
        <f>P10/O10</f>
        <v>3.3855421686746987</v>
      </c>
      <c r="R10" s="14">
        <v>1</v>
      </c>
      <c r="S10" s="7"/>
    </row>
    <row r="11" spans="1:19" x14ac:dyDescent="0.25">
      <c r="A11" s="58" t="s">
        <v>29</v>
      </c>
      <c r="B11" s="59">
        <v>1</v>
      </c>
      <c r="C11" s="60">
        <v>14</v>
      </c>
      <c r="D11" s="60">
        <v>17</v>
      </c>
      <c r="E11" s="61">
        <f>D11/C11</f>
        <v>1.2142857142857142</v>
      </c>
      <c r="F11" s="15">
        <v>7</v>
      </c>
      <c r="G11" s="58" t="s">
        <v>29</v>
      </c>
      <c r="H11" s="59">
        <v>1</v>
      </c>
      <c r="I11" s="60">
        <v>16</v>
      </c>
      <c r="J11" s="60">
        <v>58</v>
      </c>
      <c r="K11" s="61">
        <f>J11/I11</f>
        <v>3.625</v>
      </c>
      <c r="L11" s="12">
        <v>1</v>
      </c>
      <c r="M11" s="63" t="s">
        <v>29</v>
      </c>
      <c r="N11" s="60">
        <f t="shared" si="0"/>
        <v>2</v>
      </c>
      <c r="O11" s="60">
        <f t="shared" si="0"/>
        <v>30</v>
      </c>
      <c r="P11" s="60">
        <f t="shared" si="0"/>
        <v>75</v>
      </c>
      <c r="Q11" s="61">
        <f>P11/O11</f>
        <v>2.5</v>
      </c>
      <c r="R11" s="14">
        <v>6</v>
      </c>
      <c r="S11" s="7"/>
    </row>
    <row r="12" spans="1:19" x14ac:dyDescent="0.25">
      <c r="A12" s="16" t="s">
        <v>9</v>
      </c>
      <c r="B12" s="17">
        <f>SUM(B5:B11)</f>
        <v>24</v>
      </c>
      <c r="C12" s="18">
        <f>SUM(C5:C11)</f>
        <v>318</v>
      </c>
      <c r="D12" s="18">
        <f>SUM(D5:D11)</f>
        <v>927</v>
      </c>
      <c r="E12" s="11">
        <f t="shared" ref="E12" si="1">SUM(D12/C12)</f>
        <v>2.9150943396226414</v>
      </c>
      <c r="F12" s="12"/>
      <c r="G12" s="19" t="s">
        <v>9</v>
      </c>
      <c r="H12" s="17">
        <f>SUM(H5:H11)</f>
        <v>36</v>
      </c>
      <c r="I12" s="18">
        <f>SUM(I5:I11)</f>
        <v>502</v>
      </c>
      <c r="J12" s="18">
        <f>SUM(J5:J11)</f>
        <v>1470</v>
      </c>
      <c r="K12" s="11">
        <f t="shared" ref="K12" si="2">SUM(J12/I12)</f>
        <v>2.9282868525896415</v>
      </c>
      <c r="L12" s="12"/>
      <c r="M12" s="20" t="s">
        <v>9</v>
      </c>
      <c r="N12" s="12">
        <f>SUM(N5:N11)</f>
        <v>60</v>
      </c>
      <c r="O12" s="18">
        <v>2556</v>
      </c>
      <c r="P12" s="18">
        <v>7737</v>
      </c>
      <c r="Q12" s="11">
        <f>SUM(P12/O12)</f>
        <v>3.026995305164319</v>
      </c>
      <c r="R12" s="12"/>
      <c r="S12" s="7"/>
    </row>
    <row r="13" spans="1:19" x14ac:dyDescent="0.25">
      <c r="A13" s="21"/>
      <c r="B13" s="22"/>
      <c r="C13" s="23"/>
      <c r="D13" s="23"/>
      <c r="E13" s="24"/>
      <c r="F13" s="24"/>
      <c r="G13" s="25"/>
      <c r="H13" s="26"/>
      <c r="I13" s="26"/>
      <c r="J13" s="24"/>
      <c r="K13" s="24"/>
    </row>
    <row r="14" spans="1:19" x14ac:dyDescent="0.25">
      <c r="A14" s="27"/>
      <c r="B14" s="22"/>
      <c r="C14" s="23"/>
      <c r="D14" s="23"/>
      <c r="E14" s="24"/>
      <c r="F14" s="24"/>
      <c r="G14" s="25"/>
      <c r="H14" s="26"/>
      <c r="I14" s="26"/>
      <c r="J14" s="7"/>
      <c r="K14" s="7"/>
    </row>
    <row r="15" spans="1:19" x14ac:dyDescent="0.25">
      <c r="A15" s="28" t="s">
        <v>10</v>
      </c>
      <c r="B15" s="29"/>
      <c r="C15" s="30">
        <f>TRANSPOSE(Q12)</f>
        <v>3.026995305164319</v>
      </c>
      <c r="D15" s="31"/>
      <c r="E15" s="31"/>
      <c r="F15" s="31"/>
      <c r="G15" s="6" t="s">
        <v>1</v>
      </c>
      <c r="H15" s="55" t="s">
        <v>11</v>
      </c>
      <c r="I15" s="56"/>
      <c r="J15" s="56"/>
      <c r="K15" s="56"/>
      <c r="L15" s="57"/>
    </row>
    <row r="16" spans="1:19" x14ac:dyDescent="0.25">
      <c r="A16" s="28" t="s">
        <v>12</v>
      </c>
      <c r="B16" s="29"/>
      <c r="C16" s="32">
        <v>3.4350000000000001</v>
      </c>
      <c r="D16" s="31"/>
      <c r="E16" s="24"/>
      <c r="F16" s="31"/>
      <c r="G16" s="10"/>
      <c r="H16" s="33" t="s">
        <v>4</v>
      </c>
      <c r="I16" s="9" t="s">
        <v>5</v>
      </c>
      <c r="J16" s="9" t="s">
        <v>6</v>
      </c>
      <c r="K16" s="9" t="s">
        <v>7</v>
      </c>
      <c r="L16" s="9" t="s">
        <v>8</v>
      </c>
    </row>
    <row r="17" spans="1:12" x14ac:dyDescent="0.25">
      <c r="A17" s="28" t="s">
        <v>13</v>
      </c>
      <c r="B17" s="29"/>
      <c r="C17" s="32">
        <v>3.1589999999999998</v>
      </c>
      <c r="D17" s="34"/>
      <c r="E17" s="24"/>
      <c r="F17" s="34"/>
      <c r="G17" s="62" t="s">
        <v>22</v>
      </c>
      <c r="H17" s="59">
        <v>8</v>
      </c>
      <c r="I17" s="60">
        <v>813</v>
      </c>
      <c r="J17" s="60">
        <v>2461</v>
      </c>
      <c r="K17" s="61">
        <f>J17/I17</f>
        <v>3.0270602706027061</v>
      </c>
      <c r="L17" s="12">
        <v>4</v>
      </c>
    </row>
    <row r="18" spans="1:12" x14ac:dyDescent="0.25">
      <c r="A18" s="28" t="s">
        <v>14</v>
      </c>
      <c r="B18" s="29"/>
      <c r="C18" s="32">
        <v>3.3210000000000002</v>
      </c>
      <c r="D18" s="24"/>
      <c r="E18" s="24"/>
      <c r="F18" s="24"/>
      <c r="G18" s="62" t="s">
        <v>24</v>
      </c>
      <c r="H18" s="59">
        <v>24</v>
      </c>
      <c r="I18" s="60">
        <v>1886</v>
      </c>
      <c r="J18" s="60">
        <v>5962</v>
      </c>
      <c r="K18" s="61">
        <f>J18/I18</f>
        <v>3.1611876988335101</v>
      </c>
      <c r="L18" s="12">
        <v>2</v>
      </c>
    </row>
    <row r="19" spans="1:12" x14ac:dyDescent="0.25">
      <c r="A19" s="28" t="s">
        <v>15</v>
      </c>
      <c r="B19" s="36"/>
      <c r="C19" s="37">
        <v>3.1139999999999999</v>
      </c>
      <c r="D19" s="24"/>
      <c r="E19" s="24"/>
      <c r="F19" s="24"/>
      <c r="G19" s="62" t="s">
        <v>25</v>
      </c>
      <c r="H19" s="59">
        <v>11</v>
      </c>
      <c r="I19" s="60">
        <v>390</v>
      </c>
      <c r="J19" s="60">
        <v>1067</v>
      </c>
      <c r="K19" s="61">
        <f>J19/I19</f>
        <v>2.7358974358974359</v>
      </c>
      <c r="L19" s="12">
        <v>7</v>
      </c>
    </row>
    <row r="20" spans="1:12" x14ac:dyDescent="0.25">
      <c r="A20" s="28" t="s">
        <v>16</v>
      </c>
      <c r="B20" s="29"/>
      <c r="C20" s="37">
        <v>3.26</v>
      </c>
      <c r="D20" s="24"/>
      <c r="E20" s="24"/>
      <c r="F20" s="24"/>
      <c r="G20" s="62" t="s">
        <v>30</v>
      </c>
      <c r="H20" s="59">
        <v>3</v>
      </c>
      <c r="I20" s="60">
        <v>300</v>
      </c>
      <c r="J20" s="60">
        <v>859</v>
      </c>
      <c r="K20" s="61">
        <f>J20/I20</f>
        <v>2.8633333333333333</v>
      </c>
      <c r="L20" s="12">
        <v>5</v>
      </c>
    </row>
    <row r="21" spans="1:12" x14ac:dyDescent="0.25">
      <c r="A21" s="28" t="s">
        <v>17</v>
      </c>
      <c r="B21" s="29"/>
      <c r="C21" s="37">
        <v>3.19</v>
      </c>
      <c r="D21" s="7"/>
      <c r="E21" s="34"/>
      <c r="F21" s="34"/>
      <c r="G21" s="62" t="s">
        <v>27</v>
      </c>
      <c r="H21" s="59">
        <v>6</v>
      </c>
      <c r="I21" s="60">
        <v>582</v>
      </c>
      <c r="J21" s="60">
        <v>1826</v>
      </c>
      <c r="K21" s="61">
        <f>J21/I21</f>
        <v>3.1374570446735395</v>
      </c>
      <c r="L21" s="12">
        <v>3</v>
      </c>
    </row>
    <row r="22" spans="1:12" x14ac:dyDescent="0.25">
      <c r="A22" s="7"/>
      <c r="B22" s="7"/>
      <c r="C22" s="40"/>
      <c r="D22" s="7"/>
      <c r="E22" s="34"/>
      <c r="F22" s="34"/>
      <c r="G22" s="62" t="s">
        <v>28</v>
      </c>
      <c r="H22" s="59">
        <v>6</v>
      </c>
      <c r="I22" s="60">
        <v>522</v>
      </c>
      <c r="J22" s="60">
        <v>1663</v>
      </c>
      <c r="K22" s="61">
        <f>J22/I22</f>
        <v>3.185823754789272</v>
      </c>
      <c r="L22" s="12">
        <v>1</v>
      </c>
    </row>
    <row r="23" spans="1:12" x14ac:dyDescent="0.25">
      <c r="A23" s="41" t="s">
        <v>18</v>
      </c>
      <c r="B23" s="42"/>
      <c r="C23" s="43">
        <f>N12</f>
        <v>60</v>
      </c>
      <c r="D23" s="7"/>
      <c r="E23" s="34"/>
      <c r="F23" s="34"/>
      <c r="G23" s="63" t="s">
        <v>29</v>
      </c>
      <c r="H23" s="59">
        <v>2</v>
      </c>
      <c r="I23" s="60">
        <v>205</v>
      </c>
      <c r="J23" s="60">
        <v>587</v>
      </c>
      <c r="K23" s="61">
        <f>J23/I23</f>
        <v>2.8634146341463413</v>
      </c>
      <c r="L23" s="12">
        <v>6</v>
      </c>
    </row>
    <row r="24" spans="1:12" x14ac:dyDescent="0.25">
      <c r="A24" s="41" t="s">
        <v>19</v>
      </c>
      <c r="B24" s="44"/>
      <c r="C24" s="45">
        <v>7643</v>
      </c>
      <c r="D24" s="7"/>
      <c r="E24" s="46"/>
      <c r="F24" s="35"/>
      <c r="G24" s="48" t="s">
        <v>9</v>
      </c>
      <c r="H24" s="49">
        <f>SUM(H17:H23)</f>
        <v>60</v>
      </c>
      <c r="I24" s="50">
        <f>SUM(I17:I23)</f>
        <v>4698</v>
      </c>
      <c r="J24" s="51">
        <f>SUM(J17:J23)</f>
        <v>14425</v>
      </c>
      <c r="K24" s="54">
        <f>SUM(J24/I24)</f>
        <v>3.0704555129842488</v>
      </c>
      <c r="L24" s="15"/>
    </row>
    <row r="25" spans="1:12" x14ac:dyDescent="0.25">
      <c r="A25" s="41" t="s">
        <v>20</v>
      </c>
      <c r="B25" s="44"/>
      <c r="C25" s="45">
        <v>7906</v>
      </c>
      <c r="D25" s="7"/>
      <c r="E25" s="38"/>
      <c r="F25" s="38"/>
      <c r="G25" s="7"/>
      <c r="H25" s="52"/>
      <c r="I25" s="52"/>
      <c r="J25" s="52"/>
      <c r="K25" s="52"/>
    </row>
    <row r="26" spans="1:12" x14ac:dyDescent="0.25">
      <c r="A26" s="47" t="s">
        <v>21</v>
      </c>
      <c r="B26" s="44"/>
      <c r="C26" s="45">
        <v>15549</v>
      </c>
      <c r="D26" s="7"/>
      <c r="E26" s="35"/>
      <c r="F26" s="35"/>
    </row>
    <row r="27" spans="1:12" x14ac:dyDescent="0.25">
      <c r="A27" s="39"/>
      <c r="B27" s="44"/>
      <c r="C27" s="39"/>
      <c r="D27" s="39"/>
      <c r="E27" s="39"/>
      <c r="F27" s="39"/>
    </row>
    <row r="28" spans="1:12" x14ac:dyDescent="0.25">
      <c r="I28" s="53">
        <v>45436</v>
      </c>
    </row>
  </sheetData>
  <sortState xmlns:xlrd2="http://schemas.microsoft.com/office/spreadsheetml/2017/richdata2" ref="G17:L23">
    <sortCondition descending="1" ref="K17:K23"/>
  </sortState>
  <mergeCells count="4">
    <mergeCell ref="B3:F3"/>
    <mergeCell ref="H3:L3"/>
    <mergeCell ref="N3:R3"/>
    <mergeCell ref="H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Wingfield, Darius</cp:lastModifiedBy>
  <dcterms:created xsi:type="dcterms:W3CDTF">2024-05-24T19:08:54Z</dcterms:created>
  <dcterms:modified xsi:type="dcterms:W3CDTF">2025-06-11T21:55:40Z</dcterms:modified>
</cp:coreProperties>
</file>