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AMPUSLIFE\GreekLife\GreekLifeStaff\Grades\NPHC\Grade Reports\"/>
    </mc:Choice>
  </mc:AlternateContent>
  <xr:revisionPtr revIDLastSave="0" documentId="8_{98BEB06B-C8C3-4E13-ACC6-860E35124BAE}" xr6:coauthVersionLast="47" xr6:coauthVersionMax="47" xr10:uidLastSave="{00000000-0000-0000-0000-000000000000}"/>
  <bookViews>
    <workbookView xWindow="-28920" yWindow="-120" windowWidth="29040" windowHeight="15720" xr2:uid="{0711D9FE-766F-4347-A7DF-C0388DB7A67D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15" i="1"/>
  <c r="K23" i="1" l="1"/>
  <c r="K22" i="1"/>
  <c r="K21" i="1"/>
  <c r="K20" i="1"/>
  <c r="K19" i="1"/>
  <c r="K18" i="1"/>
  <c r="K17" i="1"/>
  <c r="K5" i="1"/>
  <c r="E11" i="1"/>
  <c r="E10" i="1"/>
  <c r="E9" i="1"/>
  <c r="E8" i="1"/>
  <c r="E7" i="1"/>
  <c r="E6" i="1"/>
  <c r="E5" i="1"/>
  <c r="J24" i="1"/>
  <c r="I24" i="1"/>
  <c r="H24" i="1"/>
  <c r="J12" i="1"/>
  <c r="I12" i="1"/>
  <c r="H12" i="1"/>
  <c r="D12" i="1"/>
  <c r="C12" i="1"/>
  <c r="B12" i="1"/>
  <c r="P11" i="1"/>
  <c r="O11" i="1"/>
  <c r="N11" i="1"/>
  <c r="P10" i="1"/>
  <c r="O10" i="1"/>
  <c r="N10" i="1"/>
  <c r="P9" i="1"/>
  <c r="O9" i="1"/>
  <c r="N9" i="1"/>
  <c r="P8" i="1"/>
  <c r="O8" i="1"/>
  <c r="N8" i="1"/>
  <c r="P7" i="1"/>
  <c r="N7" i="1"/>
  <c r="P6" i="1"/>
  <c r="Q6" i="1"/>
  <c r="N6" i="1"/>
  <c r="P5" i="1"/>
  <c r="O5" i="1"/>
  <c r="N5" i="1"/>
  <c r="Q12" i="1"/>
  <c r="Q11" i="1" l="1"/>
  <c r="K24" i="1"/>
  <c r="Q10" i="1"/>
  <c r="Q9" i="1"/>
  <c r="Q8" i="1"/>
  <c r="Q7" i="1"/>
  <c r="Q5" i="1"/>
  <c r="K12" i="1"/>
  <c r="E12" i="1"/>
  <c r="N12" i="1"/>
  <c r="C23" i="1" s="1"/>
</calcChain>
</file>

<file path=xl/sharedStrings.xml><?xml version="1.0" encoding="utf-8"?>
<sst xmlns="http://schemas.openxmlformats.org/spreadsheetml/2006/main" count="84" uniqueCount="33">
  <si>
    <t>MEMBERS SEMESTER GPA</t>
  </si>
  <si>
    <t>CHAPTER</t>
  </si>
  <si>
    <t>NEW MEMBERS SEMESTER GPA</t>
  </si>
  <si>
    <t>OVERALL CHAPTER SEMESTER GPA</t>
  </si>
  <si>
    <t>#</t>
  </si>
  <si>
    <t>Hours</t>
  </si>
  <si>
    <t>Points</t>
  </si>
  <si>
    <t>GPA</t>
  </si>
  <si>
    <t>Rank</t>
  </si>
  <si>
    <t>TOTALS:</t>
  </si>
  <si>
    <t>ALL MEMBERS CUMULATIVE GPA</t>
  </si>
  <si>
    <t>All Greek GPA</t>
  </si>
  <si>
    <t>All Men's Average</t>
  </si>
  <si>
    <t>All Women's Average</t>
  </si>
  <si>
    <t>All Non Grk Undergrd Men</t>
  </si>
  <si>
    <t>All Non Grk Undergrd Women</t>
  </si>
  <si>
    <t xml:space="preserve">All Non Grk Undergrd Avg </t>
  </si>
  <si>
    <t># Non Greek Undergrd Men</t>
  </si>
  <si>
    <t># Non Greek Undergrd Women</t>
  </si>
  <si>
    <t># of All Non Greek Undergrads</t>
  </si>
  <si>
    <t>Alpha Phi Alpha</t>
  </si>
  <si>
    <t xml:space="preserve">Alpha Kappa Alpha </t>
  </si>
  <si>
    <t>Alpha Kappa Alpha</t>
  </si>
  <si>
    <t>Kappa Alpha Psi</t>
  </si>
  <si>
    <t>Omega Psi Phi</t>
  </si>
  <si>
    <t>Delta Sigma Theta</t>
  </si>
  <si>
    <t>Phi Beta Sigma</t>
  </si>
  <si>
    <t>Zeta Phi Beta</t>
  </si>
  <si>
    <t xml:space="preserve">Omega Psi Phi </t>
  </si>
  <si>
    <t>-</t>
  </si>
  <si>
    <t>NPHC Fall 2025 Grade Report</t>
  </si>
  <si>
    <t>NPHC GPA</t>
  </si>
  <si>
    <t># of NPHC Members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</si>
</sst>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0"/>
    <numFmt numFmtId="165" formatCode="0.000"/>
    <numFmt numFmtId="166" formatCode="_(* #,##0_);_(* \(#,##0\);_(* &quot;-&quot;??_);_(@_)"/>
    <numFmt numFmtId="167" formatCode="[$-409]mmmm\ d\,\ yyyy;@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/>
    </xf>
    <xf numFmtId="1" fontId="6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" fontId="6" fillId="0" borderId="8" xfId="0" applyNumberFormat="1" applyFont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 indent="8"/>
    </xf>
    <xf numFmtId="1" fontId="6" fillId="0" borderId="4" xfId="0" applyNumberFormat="1" applyFont="1" applyBorder="1" applyAlignment="1">
      <alignment horizontal="center"/>
    </xf>
    <xf numFmtId="1" fontId="6" fillId="0" borderId="6" xfId="1" applyNumberFormat="1" applyFont="1" applyBorder="1" applyAlignment="1">
      <alignment horizontal="center"/>
    </xf>
    <xf numFmtId="0" fontId="4" fillId="0" borderId="6" xfId="0" applyFont="1" applyBorder="1" applyAlignment="1">
      <alignment vertical="center"/>
    </xf>
    <xf numFmtId="0" fontId="4" fillId="0" borderId="6" xfId="0" applyFont="1" applyBorder="1"/>
    <xf numFmtId="0" fontId="4" fillId="0" borderId="0" xfId="0" applyFont="1" applyAlignment="1">
      <alignment horizontal="left" indent="8"/>
    </xf>
    <xf numFmtId="0" fontId="6" fillId="0" borderId="0" xfId="0" applyFont="1" applyAlignment="1">
      <alignment horizontal="right"/>
    </xf>
    <xf numFmtId="37" fontId="6" fillId="0" borderId="0" xfId="1" applyNumberFormat="1" applyFont="1"/>
    <xf numFmtId="165" fontId="6" fillId="0" borderId="0" xfId="0" applyNumberFormat="1" applyFont="1"/>
    <xf numFmtId="0" fontId="6" fillId="0" borderId="0" xfId="0" applyFont="1"/>
    <xf numFmtId="166" fontId="6" fillId="0" borderId="0" xfId="1" applyNumberFormat="1" applyFont="1"/>
    <xf numFmtId="0" fontId="4" fillId="0" borderId="0" xfId="0" applyFont="1" applyAlignment="1">
      <alignment horizontal="left" indent="2"/>
    </xf>
    <xf numFmtId="0" fontId="4" fillId="0" borderId="0" xfId="0" applyFont="1"/>
    <xf numFmtId="164" fontId="6" fillId="0" borderId="0" xfId="0" applyNumberFormat="1" applyFont="1"/>
    <xf numFmtId="164" fontId="4" fillId="0" borderId="0" xfId="0" applyNumberFormat="1" applyFont="1"/>
    <xf numFmtId="165" fontId="5" fillId="0" borderId="0" xfId="0" applyNumberFormat="1" applyFont="1"/>
    <xf numFmtId="164" fontId="4" fillId="0" borderId="0" xfId="1" applyNumberFormat="1" applyFont="1" applyFill="1" applyAlignment="1"/>
    <xf numFmtId="0" fontId="5" fillId="0" borderId="4" xfId="0" applyFont="1" applyBorder="1" applyAlignment="1">
      <alignment horizontal="center"/>
    </xf>
    <xf numFmtId="165" fontId="4" fillId="0" borderId="0" xfId="0" applyNumberFormat="1" applyFont="1"/>
    <xf numFmtId="3" fontId="5" fillId="0" borderId="0" xfId="0" applyNumberFormat="1" applyFont="1"/>
    <xf numFmtId="164" fontId="5" fillId="0" borderId="0" xfId="0" applyNumberFormat="1" applyFont="1"/>
    <xf numFmtId="164" fontId="7" fillId="0" borderId="0" xfId="0" applyNumberFormat="1" applyFont="1"/>
    <xf numFmtId="3" fontId="5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left"/>
    </xf>
    <xf numFmtId="1" fontId="5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right"/>
    </xf>
    <xf numFmtId="1" fontId="6" fillId="0" borderId="0" xfId="0" applyNumberFormat="1" applyFont="1"/>
    <xf numFmtId="1" fontId="7" fillId="0" borderId="0" xfId="0" applyNumberFormat="1" applyFont="1"/>
    <xf numFmtId="3" fontId="7" fillId="0" borderId="0" xfId="0" applyNumberFormat="1" applyFont="1"/>
    <xf numFmtId="0" fontId="6" fillId="0" borderId="0" xfId="0" applyFont="1" applyAlignment="1">
      <alignment horizontal="left"/>
    </xf>
    <xf numFmtId="0" fontId="7" fillId="0" borderId="2" xfId="0" applyFont="1" applyBorder="1" applyAlignment="1">
      <alignment horizontal="right"/>
    </xf>
    <xf numFmtId="1" fontId="6" fillId="0" borderId="10" xfId="0" applyNumberFormat="1" applyFont="1" applyBorder="1" applyAlignment="1">
      <alignment horizontal="center"/>
    </xf>
    <xf numFmtId="1" fontId="6" fillId="0" borderId="9" xfId="1" applyNumberFormat="1" applyFont="1" applyBorder="1" applyAlignment="1">
      <alignment horizontal="center"/>
    </xf>
    <xf numFmtId="1" fontId="6" fillId="0" borderId="7" xfId="1" applyNumberFormat="1" applyFont="1" applyBorder="1" applyAlignment="1">
      <alignment horizontal="center"/>
    </xf>
    <xf numFmtId="167" fontId="6" fillId="0" borderId="0" xfId="0" applyNumberFormat="1" applyFont="1"/>
    <xf numFmtId="14" fontId="0" fillId="0" borderId="0" xfId="0" applyNumberFormat="1"/>
    <xf numFmtId="0" fontId="5" fillId="0" borderId="6" xfId="0" applyFont="1" applyBorder="1"/>
    <xf numFmtId="1" fontId="5" fillId="0" borderId="4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5" fillId="0" borderId="2" xfId="0" applyFont="1" applyBorder="1"/>
    <xf numFmtId="0" fontId="5" fillId="0" borderId="5" xfId="0" applyFont="1" applyBorder="1"/>
    <xf numFmtId="164" fontId="6" fillId="2" borderId="6" xfId="0" applyNumberFormat="1" applyFont="1" applyFill="1" applyBorder="1" applyAlignment="1">
      <alignment horizontal="center"/>
    </xf>
    <xf numFmtId="164" fontId="6" fillId="2" borderId="7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954F5-E53C-4CAF-9B7C-638914C5019C}">
  <dimension ref="A1:S28"/>
  <sheetViews>
    <sheetView tabSelected="1" workbookViewId="0">
      <selection activeCell="I33" sqref="I33"/>
    </sheetView>
  </sheetViews>
  <sheetFormatPr defaultColWidth="8.85546875" defaultRowHeight="15" x14ac:dyDescent="0.25"/>
  <cols>
    <col min="1" max="1" width="21.140625" customWidth="1"/>
    <col min="7" max="7" width="20.42578125" customWidth="1"/>
    <col min="9" max="9" width="9.7109375" bestFit="1" customWidth="1"/>
    <col min="11" max="11" width="8.5703125" bestFit="1" customWidth="1"/>
    <col min="13" max="13" width="19.42578125" bestFit="1" customWidth="1"/>
  </cols>
  <sheetData>
    <row r="1" spans="1:19" ht="18" x14ac:dyDescent="0.25">
      <c r="A1" s="1" t="s">
        <v>30</v>
      </c>
      <c r="B1" s="2"/>
    </row>
    <row r="2" spans="1:19" ht="18" x14ac:dyDescent="0.25">
      <c r="A2" s="1"/>
      <c r="B2" s="2"/>
      <c r="H2" s="3"/>
      <c r="I2" s="3"/>
      <c r="J2" s="3"/>
      <c r="K2" s="3"/>
    </row>
    <row r="3" spans="1:19" x14ac:dyDescent="0.25">
      <c r="B3" s="61" t="s">
        <v>0</v>
      </c>
      <c r="C3" s="62"/>
      <c r="D3" s="62"/>
      <c r="E3" s="62"/>
      <c r="F3" s="63"/>
      <c r="G3" s="6" t="s">
        <v>1</v>
      </c>
      <c r="H3" s="61" t="s">
        <v>2</v>
      </c>
      <c r="I3" s="62"/>
      <c r="J3" s="62"/>
      <c r="K3" s="62"/>
      <c r="L3" s="63"/>
      <c r="M3" s="6" t="s">
        <v>1</v>
      </c>
      <c r="N3" s="61" t="s">
        <v>3</v>
      </c>
      <c r="O3" s="62"/>
      <c r="P3" s="62"/>
      <c r="Q3" s="62"/>
      <c r="R3" s="63"/>
      <c r="S3" s="7"/>
    </row>
    <row r="4" spans="1:19" x14ac:dyDescent="0.25">
      <c r="A4" s="8" t="s">
        <v>1</v>
      </c>
      <c r="B4" s="5" t="s">
        <v>4</v>
      </c>
      <c r="C4" s="9" t="s">
        <v>5</v>
      </c>
      <c r="D4" s="9" t="s">
        <v>6</v>
      </c>
      <c r="E4" s="9" t="s">
        <v>7</v>
      </c>
      <c r="F4" s="4" t="s">
        <v>8</v>
      </c>
      <c r="G4" s="10"/>
      <c r="H4" s="5" t="s">
        <v>4</v>
      </c>
      <c r="I4" s="9" t="s">
        <v>5</v>
      </c>
      <c r="J4" s="9" t="s">
        <v>6</v>
      </c>
      <c r="K4" s="9" t="s">
        <v>7</v>
      </c>
      <c r="L4" s="4" t="s">
        <v>8</v>
      </c>
      <c r="M4" s="10"/>
      <c r="N4" s="9" t="s">
        <v>4</v>
      </c>
      <c r="O4" s="9" t="s">
        <v>5</v>
      </c>
      <c r="P4" s="9" t="s">
        <v>6</v>
      </c>
      <c r="Q4" s="9" t="s">
        <v>7</v>
      </c>
      <c r="R4" s="9" t="s">
        <v>8</v>
      </c>
      <c r="S4" s="7"/>
    </row>
    <row r="5" spans="1:19" x14ac:dyDescent="0.25">
      <c r="A5" s="54" t="s">
        <v>20</v>
      </c>
      <c r="B5" s="55">
        <v>6</v>
      </c>
      <c r="C5" s="56">
        <v>86</v>
      </c>
      <c r="D5" s="56">
        <v>243</v>
      </c>
      <c r="E5" s="11">
        <f t="shared" ref="E5:E11" si="0">D5/C5</f>
        <v>2.8255813953488373</v>
      </c>
      <c r="F5" s="12">
        <v>5</v>
      </c>
      <c r="G5" s="54" t="s">
        <v>20</v>
      </c>
      <c r="H5" s="55">
        <v>5</v>
      </c>
      <c r="I5" s="56">
        <v>66</v>
      </c>
      <c r="J5" s="56">
        <v>214</v>
      </c>
      <c r="K5" s="11">
        <f>J5/I5</f>
        <v>3.2424242424242422</v>
      </c>
      <c r="L5" s="12">
        <v>1</v>
      </c>
      <c r="M5" s="57" t="s">
        <v>20</v>
      </c>
      <c r="N5" s="56">
        <f t="shared" ref="N5:P11" si="1">H5+B5</f>
        <v>11</v>
      </c>
      <c r="O5" s="56">
        <f t="shared" si="1"/>
        <v>152</v>
      </c>
      <c r="P5" s="56">
        <f t="shared" si="1"/>
        <v>457</v>
      </c>
      <c r="Q5" s="11">
        <f t="shared" ref="Q5:Q11" si="2">P5/O5</f>
        <v>3.0065789473684212</v>
      </c>
      <c r="R5" s="12">
        <v>3</v>
      </c>
      <c r="S5" s="7"/>
    </row>
    <row r="6" spans="1:19" x14ac:dyDescent="0.25">
      <c r="A6" s="54" t="s">
        <v>21</v>
      </c>
      <c r="B6" s="55">
        <v>22</v>
      </c>
      <c r="C6" s="56">
        <v>300</v>
      </c>
      <c r="D6" s="56">
        <v>942</v>
      </c>
      <c r="E6" s="11">
        <f t="shared" si="0"/>
        <v>3.14</v>
      </c>
      <c r="F6" s="12">
        <v>2</v>
      </c>
      <c r="G6" s="54" t="s">
        <v>22</v>
      </c>
      <c r="H6" s="55">
        <v>0</v>
      </c>
      <c r="I6" s="55">
        <v>0</v>
      </c>
      <c r="J6" s="55">
        <v>0</v>
      </c>
      <c r="K6" s="11" t="s">
        <v>29</v>
      </c>
      <c r="L6" s="12" t="s">
        <v>29</v>
      </c>
      <c r="M6" s="57" t="s">
        <v>22</v>
      </c>
      <c r="N6" s="56">
        <f t="shared" si="1"/>
        <v>22</v>
      </c>
      <c r="O6" s="56">
        <v>300</v>
      </c>
      <c r="P6" s="56">
        <f t="shared" si="1"/>
        <v>942</v>
      </c>
      <c r="Q6" s="11">
        <f t="shared" si="2"/>
        <v>3.14</v>
      </c>
      <c r="R6" s="12">
        <v>2</v>
      </c>
      <c r="S6" s="13"/>
    </row>
    <row r="7" spans="1:19" x14ac:dyDescent="0.25">
      <c r="A7" s="54" t="s">
        <v>23</v>
      </c>
      <c r="B7" s="55">
        <v>8</v>
      </c>
      <c r="C7" s="56">
        <v>106</v>
      </c>
      <c r="D7" s="56">
        <v>271</v>
      </c>
      <c r="E7" s="11">
        <f t="shared" si="0"/>
        <v>2.5566037735849059</v>
      </c>
      <c r="F7" s="12">
        <v>6</v>
      </c>
      <c r="G7" s="54" t="s">
        <v>23</v>
      </c>
      <c r="H7" s="55">
        <v>0</v>
      </c>
      <c r="I7" s="56">
        <v>0</v>
      </c>
      <c r="J7" s="56">
        <v>0</v>
      </c>
      <c r="K7" s="11" t="s">
        <v>29</v>
      </c>
      <c r="L7" s="12" t="s">
        <v>29</v>
      </c>
      <c r="M7" s="57" t="s">
        <v>23</v>
      </c>
      <c r="N7" s="56">
        <f t="shared" si="1"/>
        <v>8</v>
      </c>
      <c r="O7" s="56">
        <v>106</v>
      </c>
      <c r="P7" s="56">
        <f t="shared" si="1"/>
        <v>271</v>
      </c>
      <c r="Q7" s="11">
        <f t="shared" si="2"/>
        <v>2.5566037735849059</v>
      </c>
      <c r="R7" s="12">
        <v>6</v>
      </c>
      <c r="S7" s="7"/>
    </row>
    <row r="8" spans="1:19" x14ac:dyDescent="0.25">
      <c r="A8" s="54" t="s">
        <v>24</v>
      </c>
      <c r="B8" s="55">
        <v>2</v>
      </c>
      <c r="C8" s="56">
        <v>22</v>
      </c>
      <c r="D8" s="56">
        <v>55</v>
      </c>
      <c r="E8" s="11">
        <f t="shared" si="0"/>
        <v>2.5</v>
      </c>
      <c r="F8" s="12">
        <v>7</v>
      </c>
      <c r="G8" s="54" t="s">
        <v>24</v>
      </c>
      <c r="H8" s="55">
        <v>0</v>
      </c>
      <c r="I8" s="56">
        <v>0</v>
      </c>
      <c r="J8" s="56">
        <v>0</v>
      </c>
      <c r="K8" s="11" t="s">
        <v>29</v>
      </c>
      <c r="L8" s="12" t="s">
        <v>29</v>
      </c>
      <c r="M8" s="57" t="s">
        <v>24</v>
      </c>
      <c r="N8" s="56">
        <f t="shared" si="1"/>
        <v>2</v>
      </c>
      <c r="O8" s="56">
        <f t="shared" si="1"/>
        <v>22</v>
      </c>
      <c r="P8" s="56">
        <f t="shared" si="1"/>
        <v>55</v>
      </c>
      <c r="Q8" s="11">
        <f t="shared" si="2"/>
        <v>2.5</v>
      </c>
      <c r="R8" s="12">
        <v>7</v>
      </c>
      <c r="S8" s="7"/>
    </row>
    <row r="9" spans="1:19" x14ac:dyDescent="0.25">
      <c r="A9" s="54" t="s">
        <v>25</v>
      </c>
      <c r="B9" s="55">
        <v>5</v>
      </c>
      <c r="C9" s="56">
        <v>53</v>
      </c>
      <c r="D9" s="56">
        <v>153</v>
      </c>
      <c r="E9" s="11">
        <f t="shared" si="0"/>
        <v>2.8867924528301887</v>
      </c>
      <c r="F9" s="12">
        <v>3</v>
      </c>
      <c r="G9" s="54" t="s">
        <v>25</v>
      </c>
      <c r="H9" s="55">
        <v>0</v>
      </c>
      <c r="I9" s="56">
        <v>0</v>
      </c>
      <c r="J9" s="56">
        <v>0</v>
      </c>
      <c r="K9" s="11" t="s">
        <v>29</v>
      </c>
      <c r="L9" s="12" t="s">
        <v>29</v>
      </c>
      <c r="M9" s="57" t="s">
        <v>25</v>
      </c>
      <c r="N9" s="56">
        <f t="shared" si="1"/>
        <v>5</v>
      </c>
      <c r="O9" s="56">
        <f t="shared" si="1"/>
        <v>53</v>
      </c>
      <c r="P9" s="56">
        <f t="shared" si="1"/>
        <v>153</v>
      </c>
      <c r="Q9" s="11">
        <f t="shared" si="2"/>
        <v>2.8867924528301887</v>
      </c>
      <c r="R9" s="14">
        <v>4</v>
      </c>
      <c r="S9" s="7"/>
    </row>
    <row r="10" spans="1:19" x14ac:dyDescent="0.25">
      <c r="A10" s="54" t="s">
        <v>26</v>
      </c>
      <c r="B10" s="55">
        <v>4</v>
      </c>
      <c r="C10" s="56">
        <v>66</v>
      </c>
      <c r="D10" s="56">
        <v>189</v>
      </c>
      <c r="E10" s="11">
        <f t="shared" si="0"/>
        <v>2.8636363636363638</v>
      </c>
      <c r="F10" s="14">
        <v>4</v>
      </c>
      <c r="G10" s="54" t="s">
        <v>26</v>
      </c>
      <c r="H10" s="55">
        <v>0</v>
      </c>
      <c r="I10" s="55">
        <v>0</v>
      </c>
      <c r="J10" s="55">
        <v>0</v>
      </c>
      <c r="K10" s="11" t="s">
        <v>29</v>
      </c>
      <c r="L10" s="12" t="s">
        <v>29</v>
      </c>
      <c r="M10" s="57" t="s">
        <v>26</v>
      </c>
      <c r="N10" s="56">
        <f t="shared" si="1"/>
        <v>4</v>
      </c>
      <c r="O10" s="56">
        <f t="shared" si="1"/>
        <v>66</v>
      </c>
      <c r="P10" s="56">
        <f t="shared" si="1"/>
        <v>189</v>
      </c>
      <c r="Q10" s="11">
        <f t="shared" si="2"/>
        <v>2.8636363636363638</v>
      </c>
      <c r="R10" s="14">
        <v>5</v>
      </c>
      <c r="S10" s="7"/>
    </row>
    <row r="11" spans="1:19" x14ac:dyDescent="0.25">
      <c r="A11" s="54" t="s">
        <v>27</v>
      </c>
      <c r="B11" s="55">
        <v>2</v>
      </c>
      <c r="C11" s="56">
        <v>18</v>
      </c>
      <c r="D11" s="56">
        <v>60</v>
      </c>
      <c r="E11" s="11">
        <f t="shared" si="0"/>
        <v>3.3333333333333335</v>
      </c>
      <c r="F11" s="15">
        <v>1</v>
      </c>
      <c r="G11" s="54" t="s">
        <v>27</v>
      </c>
      <c r="H11" s="55">
        <v>0</v>
      </c>
      <c r="I11" s="56">
        <v>0</v>
      </c>
      <c r="J11" s="56">
        <v>0</v>
      </c>
      <c r="K11" s="11" t="s">
        <v>29</v>
      </c>
      <c r="L11" s="12" t="s">
        <v>29</v>
      </c>
      <c r="M11" s="58" t="s">
        <v>27</v>
      </c>
      <c r="N11" s="56">
        <f t="shared" si="1"/>
        <v>2</v>
      </c>
      <c r="O11" s="56">
        <f t="shared" si="1"/>
        <v>18</v>
      </c>
      <c r="P11" s="56">
        <f t="shared" si="1"/>
        <v>60</v>
      </c>
      <c r="Q11" s="11">
        <f t="shared" si="2"/>
        <v>3.3333333333333335</v>
      </c>
      <c r="R11" s="14">
        <v>1</v>
      </c>
      <c r="S11" s="7"/>
    </row>
    <row r="12" spans="1:19" x14ac:dyDescent="0.25">
      <c r="A12" s="16" t="s">
        <v>9</v>
      </c>
      <c r="B12" s="17">
        <f>SUM(B5:B11)</f>
        <v>49</v>
      </c>
      <c r="C12" s="18">
        <f>SUM(C5:C11)</f>
        <v>651</v>
      </c>
      <c r="D12" s="18">
        <f>SUM(D5:D11)</f>
        <v>1913</v>
      </c>
      <c r="E12" s="59">
        <f>SUM(D12/C12)</f>
        <v>2.9385560675883258</v>
      </c>
      <c r="F12" s="12"/>
      <c r="G12" s="19" t="s">
        <v>9</v>
      </c>
      <c r="H12" s="17">
        <f>SUM(H5:H11)</f>
        <v>5</v>
      </c>
      <c r="I12" s="18">
        <f>SUM(I5:I11)</f>
        <v>66</v>
      </c>
      <c r="J12" s="18">
        <f>SUM(J5:J11)</f>
        <v>214</v>
      </c>
      <c r="K12" s="59">
        <f>SUM(J12/I12)</f>
        <v>3.2424242424242422</v>
      </c>
      <c r="L12" s="12"/>
      <c r="M12" s="20" t="s">
        <v>9</v>
      </c>
      <c r="N12" s="12">
        <f>SUM(N5:N11)</f>
        <v>54</v>
      </c>
      <c r="O12" s="18">
        <v>2556</v>
      </c>
      <c r="P12" s="18">
        <v>7737</v>
      </c>
      <c r="Q12" s="59">
        <f>SUM(P12/O12)</f>
        <v>3.026995305164319</v>
      </c>
      <c r="R12" s="12"/>
      <c r="S12" s="7"/>
    </row>
    <row r="13" spans="1:19" x14ac:dyDescent="0.25">
      <c r="A13" s="21"/>
      <c r="B13" s="22"/>
      <c r="C13" s="23"/>
      <c r="D13" s="23"/>
      <c r="E13" s="24"/>
      <c r="F13" s="24"/>
      <c r="G13" s="25"/>
      <c r="H13" s="26"/>
      <c r="I13" s="26"/>
      <c r="J13" s="24"/>
      <c r="K13" s="24"/>
    </row>
    <row r="14" spans="1:19" x14ac:dyDescent="0.25">
      <c r="A14" s="27"/>
      <c r="B14" s="22"/>
      <c r="C14" s="23"/>
      <c r="D14" s="23"/>
      <c r="E14" s="24"/>
      <c r="F14" s="24"/>
      <c r="G14" s="25"/>
      <c r="H14" s="26"/>
      <c r="I14" s="26"/>
      <c r="J14" s="7"/>
      <c r="K14" s="7"/>
    </row>
    <row r="15" spans="1:19" x14ac:dyDescent="0.25">
      <c r="A15" s="28" t="s">
        <v>31</v>
      </c>
      <c r="B15" s="29"/>
      <c r="C15" s="30">
        <f>TRANSPOSE(Q12)</f>
        <v>3.026995305164319</v>
      </c>
      <c r="D15" s="31"/>
      <c r="E15" s="31"/>
      <c r="F15" s="31"/>
      <c r="G15" s="6" t="s">
        <v>1</v>
      </c>
      <c r="H15" s="61" t="s">
        <v>10</v>
      </c>
      <c r="I15" s="62"/>
      <c r="J15" s="62"/>
      <c r="K15" s="62"/>
      <c r="L15" s="63"/>
    </row>
    <row r="16" spans="1:19" x14ac:dyDescent="0.25">
      <c r="A16" s="28" t="s">
        <v>11</v>
      </c>
      <c r="B16" s="29"/>
      <c r="C16" s="32">
        <v>3.46</v>
      </c>
      <c r="D16" s="35"/>
      <c r="E16" s="24"/>
      <c r="F16" s="31"/>
      <c r="G16" s="10"/>
      <c r="H16" s="33" t="s">
        <v>4</v>
      </c>
      <c r="I16" s="9" t="s">
        <v>5</v>
      </c>
      <c r="J16" s="9" t="s">
        <v>6</v>
      </c>
      <c r="K16" s="9" t="s">
        <v>7</v>
      </c>
      <c r="L16" s="9" t="s">
        <v>8</v>
      </c>
    </row>
    <row r="17" spans="1:12" x14ac:dyDescent="0.25">
      <c r="A17" s="28" t="s">
        <v>12</v>
      </c>
      <c r="B17" s="29"/>
      <c r="C17" s="32">
        <v>3.22</v>
      </c>
      <c r="D17" s="34"/>
      <c r="E17" s="24"/>
      <c r="F17" s="34"/>
      <c r="G17" s="57" t="s">
        <v>20</v>
      </c>
      <c r="H17" s="55">
        <v>11</v>
      </c>
      <c r="I17" s="56">
        <v>1040</v>
      </c>
      <c r="J17" s="56">
        <v>3275</v>
      </c>
      <c r="K17" s="11">
        <f t="shared" ref="K17:K23" si="3">J17/I17</f>
        <v>3.1490384615384617</v>
      </c>
      <c r="L17" s="12">
        <v>3</v>
      </c>
    </row>
    <row r="18" spans="1:12" x14ac:dyDescent="0.25">
      <c r="A18" s="28" t="s">
        <v>13</v>
      </c>
      <c r="B18" s="29"/>
      <c r="C18" s="32">
        <v>3.54</v>
      </c>
      <c r="D18" s="24"/>
      <c r="E18" s="24"/>
      <c r="F18" s="24"/>
      <c r="G18" s="57" t="s">
        <v>22</v>
      </c>
      <c r="H18" s="55">
        <v>22</v>
      </c>
      <c r="I18" s="56">
        <v>1963</v>
      </c>
      <c r="J18" s="56">
        <v>6303</v>
      </c>
      <c r="K18" s="11">
        <f t="shared" si="3"/>
        <v>3.2109016811003568</v>
      </c>
      <c r="L18" s="12">
        <v>1</v>
      </c>
    </row>
    <row r="19" spans="1:12" x14ac:dyDescent="0.25">
      <c r="A19" s="28" t="s">
        <v>14</v>
      </c>
      <c r="B19" s="36"/>
      <c r="C19" s="37">
        <v>3.19</v>
      </c>
      <c r="D19" s="24"/>
      <c r="E19" s="24"/>
      <c r="F19" s="24"/>
      <c r="G19" s="57" t="s">
        <v>23</v>
      </c>
      <c r="H19" s="55">
        <v>8</v>
      </c>
      <c r="I19" s="56">
        <v>582</v>
      </c>
      <c r="J19" s="56">
        <v>1623</v>
      </c>
      <c r="K19" s="11">
        <f t="shared" si="3"/>
        <v>2.7886597938144329</v>
      </c>
      <c r="L19" s="12">
        <v>7</v>
      </c>
    </row>
    <row r="20" spans="1:12" x14ac:dyDescent="0.25">
      <c r="A20" s="28" t="s">
        <v>15</v>
      </c>
      <c r="B20" s="29"/>
      <c r="C20" s="37">
        <v>3.31</v>
      </c>
      <c r="D20" s="24"/>
      <c r="E20" s="24"/>
      <c r="F20" s="24"/>
      <c r="G20" s="57" t="s">
        <v>28</v>
      </c>
      <c r="H20" s="55">
        <v>2</v>
      </c>
      <c r="I20" s="56">
        <v>202</v>
      </c>
      <c r="J20" s="56">
        <v>591</v>
      </c>
      <c r="K20" s="11">
        <f t="shared" si="3"/>
        <v>2.9257425742574257</v>
      </c>
      <c r="L20" s="12">
        <v>6</v>
      </c>
    </row>
    <row r="21" spans="1:12" x14ac:dyDescent="0.25">
      <c r="A21" s="28" t="s">
        <v>16</v>
      </c>
      <c r="B21" s="29"/>
      <c r="C21" s="37">
        <v>3.25</v>
      </c>
      <c r="D21" s="7"/>
      <c r="E21" s="34"/>
      <c r="F21" s="34"/>
      <c r="G21" s="57" t="s">
        <v>25</v>
      </c>
      <c r="H21" s="55">
        <v>5</v>
      </c>
      <c r="I21" s="56">
        <v>530</v>
      </c>
      <c r="J21" s="56">
        <v>1639</v>
      </c>
      <c r="K21" s="11">
        <f t="shared" si="3"/>
        <v>3.0924528301886793</v>
      </c>
      <c r="L21" s="12">
        <v>4</v>
      </c>
    </row>
    <row r="22" spans="1:12" x14ac:dyDescent="0.25">
      <c r="A22" s="7"/>
      <c r="B22" s="7"/>
      <c r="C22" s="40"/>
      <c r="D22" s="7"/>
      <c r="E22" s="34"/>
      <c r="F22" s="34"/>
      <c r="G22" s="57" t="s">
        <v>26</v>
      </c>
      <c r="H22" s="55">
        <v>4</v>
      </c>
      <c r="I22" s="56">
        <v>331</v>
      </c>
      <c r="J22" s="56">
        <v>1056</v>
      </c>
      <c r="K22" s="11">
        <f t="shared" si="3"/>
        <v>3.190332326283988</v>
      </c>
      <c r="L22" s="12">
        <v>2</v>
      </c>
    </row>
    <row r="23" spans="1:12" x14ac:dyDescent="0.25">
      <c r="A23" s="41" t="s">
        <v>32</v>
      </c>
      <c r="B23" s="42"/>
      <c r="C23" s="43">
        <f>N12</f>
        <v>54</v>
      </c>
      <c r="D23" s="7"/>
      <c r="E23" s="34"/>
      <c r="F23" s="34"/>
      <c r="G23" s="58" t="s">
        <v>27</v>
      </c>
      <c r="H23" s="55">
        <v>2</v>
      </c>
      <c r="I23" s="56">
        <v>220</v>
      </c>
      <c r="J23" s="56">
        <v>647</v>
      </c>
      <c r="K23" s="11">
        <f t="shared" si="3"/>
        <v>2.9409090909090909</v>
      </c>
      <c r="L23" s="12">
        <v>5</v>
      </c>
    </row>
    <row r="24" spans="1:12" x14ac:dyDescent="0.25">
      <c r="A24" s="41" t="s">
        <v>17</v>
      </c>
      <c r="B24" s="44"/>
      <c r="C24" s="45">
        <v>8499</v>
      </c>
      <c r="D24" s="7"/>
      <c r="E24" s="46"/>
      <c r="F24" s="35"/>
      <c r="G24" s="48" t="s">
        <v>9</v>
      </c>
      <c r="H24" s="49">
        <f>SUM(H17:H23)</f>
        <v>54</v>
      </c>
      <c r="I24" s="50">
        <f>SUM(I17:I23)</f>
        <v>4868</v>
      </c>
      <c r="J24" s="51">
        <f>SUM(J17:J23)</f>
        <v>15134</v>
      </c>
      <c r="K24" s="60">
        <f>SUM(J24/I24)</f>
        <v>3.108874281018899</v>
      </c>
      <c r="L24" s="15"/>
    </row>
    <row r="25" spans="1:12" x14ac:dyDescent="0.25">
      <c r="A25" s="41" t="s">
        <v>18</v>
      </c>
      <c r="B25" s="44"/>
      <c r="C25" s="45">
        <v>9050</v>
      </c>
      <c r="D25" s="7"/>
      <c r="E25" s="38"/>
      <c r="F25" s="38"/>
      <c r="G25" s="7"/>
      <c r="H25" s="52"/>
      <c r="I25" s="52"/>
      <c r="J25" s="52"/>
      <c r="K25" s="52"/>
    </row>
    <row r="26" spans="1:12" x14ac:dyDescent="0.25">
      <c r="A26" s="47" t="s">
        <v>19</v>
      </c>
      <c r="B26" s="44"/>
      <c r="C26" s="45">
        <f>SUM(C24:C25)</f>
        <v>17549</v>
      </c>
      <c r="D26" s="7"/>
      <c r="F26" s="35"/>
    </row>
    <row r="27" spans="1:12" x14ac:dyDescent="0.25">
      <c r="A27" s="39"/>
      <c r="B27" s="44"/>
      <c r="C27" s="39"/>
      <c r="D27" s="39"/>
      <c r="E27" s="39"/>
      <c r="F27" s="39"/>
    </row>
    <row r="28" spans="1:12" x14ac:dyDescent="0.25">
      <c r="I28" s="53"/>
    </row>
  </sheetData>
  <sortState xmlns:xlrd2="http://schemas.microsoft.com/office/spreadsheetml/2017/richdata2" ref="G17:L23">
    <sortCondition descending="1" ref="K17:K23"/>
  </sortState>
  <mergeCells count="4">
    <mergeCell ref="B3:F3"/>
    <mergeCell ref="H3:L3"/>
    <mergeCell ref="N3:R3"/>
    <mergeCell ref="H15:L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Domnick, Casey</dc:creator>
  <cp:lastModifiedBy>Wingfield, Darius</cp:lastModifiedBy>
  <cp:lastPrinted>2026-01-20T21:32:25Z</cp:lastPrinted>
  <dcterms:created xsi:type="dcterms:W3CDTF">2024-05-24T19:08:54Z</dcterms:created>
  <dcterms:modified xsi:type="dcterms:W3CDTF">2026-01-23T16:36:47Z</dcterms:modified>
</cp:coreProperties>
</file>