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8_{63043641-07D3-4417-9675-CC46795DB895}" xr6:coauthVersionLast="47" xr6:coauthVersionMax="47" xr10:uidLastSave="{00000000-0000-0000-0000-000000000000}"/>
  <bookViews>
    <workbookView xWindow="32100" yWindow="2640" windowWidth="18000" windowHeight="9150" xr2:uid="{0711D9FE-766F-4347-A7DF-C0388DB7A6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5" i="1"/>
  <c r="K6" i="1"/>
  <c r="K7" i="1"/>
  <c r="K8" i="1"/>
  <c r="K9" i="1"/>
  <c r="E9" i="1"/>
  <c r="E10" i="1"/>
  <c r="E11" i="1"/>
  <c r="E12" i="1"/>
  <c r="E13" i="1"/>
  <c r="E5" i="1"/>
  <c r="E6" i="1"/>
  <c r="E7" i="1"/>
  <c r="E8" i="1"/>
  <c r="J14" i="1"/>
  <c r="I14" i="1"/>
  <c r="H14" i="1"/>
  <c r="D14" i="1"/>
  <c r="C14" i="1"/>
  <c r="B14" i="1"/>
  <c r="P13" i="1"/>
  <c r="O13" i="1"/>
  <c r="N13" i="1"/>
  <c r="P12" i="1"/>
  <c r="O12" i="1"/>
  <c r="N12" i="1"/>
  <c r="P11" i="1"/>
  <c r="Q11" i="1" s="1"/>
  <c r="O11" i="1"/>
  <c r="N11" i="1"/>
  <c r="P10" i="1"/>
  <c r="O10" i="1"/>
  <c r="N10" i="1"/>
  <c r="P9" i="1"/>
  <c r="O9" i="1"/>
  <c r="N9" i="1"/>
  <c r="P8" i="1"/>
  <c r="O8" i="1"/>
  <c r="Q8" i="1" s="1"/>
  <c r="N8" i="1"/>
  <c r="P7" i="1"/>
  <c r="O7" i="1"/>
  <c r="N7" i="1"/>
  <c r="P6" i="1"/>
  <c r="O6" i="1"/>
  <c r="N6" i="1"/>
  <c r="P5" i="1"/>
  <c r="O5" i="1"/>
  <c r="N5" i="1"/>
  <c r="Q14" i="1"/>
  <c r="C17" i="1"/>
  <c r="Q13" i="1" l="1"/>
  <c r="Q10" i="1"/>
  <c r="Q12" i="1"/>
  <c r="Q6" i="1"/>
  <c r="Q7" i="1"/>
  <c r="E14" i="1"/>
  <c r="K14" i="1"/>
  <c r="Q5" i="1"/>
  <c r="Q9" i="1"/>
  <c r="N14" i="1"/>
  <c r="C25" i="1" s="1"/>
</calcChain>
</file>

<file path=xl/sharedStrings.xml><?xml version="1.0" encoding="utf-8"?>
<sst xmlns="http://schemas.openxmlformats.org/spreadsheetml/2006/main" count="71" uniqueCount="34">
  <si>
    <t>MEMBERS SEMESTER GPA</t>
  </si>
  <si>
    <t>CHAPTER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</si>
  <si>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</si>
  <si>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</si>
  <si>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</si>
  <si>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</si>
  <si>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</si>
  <si>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</si>
  <si>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</si>
  <si>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Kappa Delta Phi</t>
  </si>
  <si>
    <t>Alpha Pi Omega</t>
  </si>
  <si>
    <t>Kappa Delta Chi</t>
  </si>
  <si>
    <t>Lambda Phi Epsilon</t>
  </si>
  <si>
    <t xml:space="preserve">Lambda Phi Epsilon </t>
  </si>
  <si>
    <t>Omega Delta Phi</t>
  </si>
  <si>
    <t>Sigma Lambda Alpha</t>
  </si>
  <si>
    <t>Sigma Lambda Beta</t>
  </si>
  <si>
    <t>Sigma Lambda Gamma</t>
  </si>
  <si>
    <t>Theta Nu Xi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</si>
  <si>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</si>
  <si>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</si>
  <si>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</si>
  <si>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</si>
  <si>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</si>
  <si>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</si>
  <si>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</si>
  <si>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</si>
  <si>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</si>
  <si>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</si>
  <si>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</si>
  <si>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</si>
  <si>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</si>
  <si>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/</t>
  </si>
  <si>
    <t>MGC Fall 2024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</si>
</sst>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5" xfId="0" applyFont="1" applyBorder="1"/>
    <xf numFmtId="0" fontId="4" fillId="0" borderId="6" xfId="0" applyFont="1" applyBorder="1" applyAlignment="1">
      <alignment horizontal="left" indent="8"/>
    </xf>
    <xf numFmtId="1" fontId="6" fillId="0" borderId="4" xfId="0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4" fontId="4" fillId="0" borderId="0" xfId="1" applyNumberFormat="1" applyFont="1" applyFill="1" applyAlignment="1"/>
    <xf numFmtId="0" fontId="5" fillId="0" borderId="4" xfId="0" applyFont="1" applyBorder="1" applyAlignment="1">
      <alignment horizontal="center"/>
    </xf>
    <xf numFmtId="165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3" fontId="5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0" fontId="6" fillId="0" borderId="0" xfId="0" applyFont="1" applyAlignment="1">
      <alignment horizontal="left"/>
    </xf>
    <xf numFmtId="167" fontId="6" fillId="0" borderId="0" xfId="0" applyNumberFormat="1" applyFont="1"/>
    <xf numFmtId="14" fontId="0" fillId="0" borderId="0" xfId="0" applyNumberFormat="1"/>
    <xf numFmtId="0" fontId="5" fillId="2" borderId="6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54F5-E53C-4CAF-9B7C-638914C5019C}">
  <dimension ref="A1:S32"/>
  <sheetViews>
    <sheetView tabSelected="1" workbookViewId="0">
      <selection activeCell="G29" sqref="G29"/>
    </sheetView>
  </sheetViews>
  <sheetFormatPr defaultColWidth="8.90625" defaultRowHeight="14.5" x14ac:dyDescent="0.35"/>
  <cols>
    <col min="1" max="1" width="21.08984375" customWidth="1"/>
    <col min="7" max="7" width="20.453125" customWidth="1"/>
    <col min="9" max="9" width="9.6328125" bestFit="1" customWidth="1"/>
    <col min="11" max="11" width="7" bestFit="1" customWidth="1"/>
    <col min="13" max="13" width="19.453125" bestFit="1" customWidth="1"/>
  </cols>
  <sheetData>
    <row r="1" spans="1:19" ht="18" x14ac:dyDescent="0.4">
      <c r="A1" s="1" t="s">
        <v>33</v>
      </c>
      <c r="B1" s="2"/>
    </row>
    <row r="2" spans="1:19" ht="18" x14ac:dyDescent="0.4">
      <c r="A2" s="1"/>
      <c r="B2" s="2"/>
      <c r="H2" s="3"/>
      <c r="I2" s="3"/>
      <c r="J2" s="3"/>
      <c r="K2" s="3"/>
    </row>
    <row r="3" spans="1:19" x14ac:dyDescent="0.35">
      <c r="B3" s="56" t="s">
        <v>0</v>
      </c>
      <c r="C3" s="57"/>
      <c r="D3" s="57"/>
      <c r="E3" s="57"/>
      <c r="F3" s="58"/>
      <c r="G3" s="6" t="s">
        <v>1</v>
      </c>
      <c r="H3" s="56" t="s">
        <v>2</v>
      </c>
      <c r="I3" s="57"/>
      <c r="J3" s="57"/>
      <c r="K3" s="57"/>
      <c r="L3" s="58"/>
      <c r="M3" s="6" t="s">
        <v>1</v>
      </c>
      <c r="N3" s="56" t="s">
        <v>3</v>
      </c>
      <c r="O3" s="57"/>
      <c r="P3" s="57"/>
      <c r="Q3" s="57"/>
      <c r="R3" s="58"/>
      <c r="S3" s="7"/>
    </row>
    <row r="4" spans="1:19" x14ac:dyDescent="0.35">
      <c r="A4" s="8" t="s">
        <v>1</v>
      </c>
      <c r="B4" s="5" t="s">
        <v>4</v>
      </c>
      <c r="C4" s="9" t="s">
        <v>5</v>
      </c>
      <c r="D4" s="9" t="s">
        <v>6</v>
      </c>
      <c r="E4" s="9" t="s">
        <v>7</v>
      </c>
      <c r="F4" s="4" t="s">
        <v>8</v>
      </c>
      <c r="G4" s="10"/>
      <c r="H4" s="5" t="s">
        <v>4</v>
      </c>
      <c r="I4" s="9" t="s">
        <v>5</v>
      </c>
      <c r="J4" s="9" t="s">
        <v>6</v>
      </c>
      <c r="K4" s="9" t="s">
        <v>7</v>
      </c>
      <c r="L4" s="4" t="s">
        <v>8</v>
      </c>
      <c r="M4" s="10"/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7"/>
    </row>
    <row r="5" spans="1:19" x14ac:dyDescent="0.35">
      <c r="A5" s="55" t="s">
        <v>9</v>
      </c>
      <c r="B5" s="12">
        <v>20</v>
      </c>
      <c r="C5" s="13">
        <v>260</v>
      </c>
      <c r="D5" s="13">
        <v>830</v>
      </c>
      <c r="E5" s="14">
        <f t="shared" ref="E5:E14" si="0">D5/C5</f>
        <v>3.1923076923076925</v>
      </c>
      <c r="F5" s="15">
        <v>1</v>
      </c>
      <c r="G5" s="55" t="s">
        <v>9</v>
      </c>
      <c r="H5" s="12">
        <v>10</v>
      </c>
      <c r="I5" s="13">
        <v>131</v>
      </c>
      <c r="J5" s="13">
        <v>361</v>
      </c>
      <c r="K5" s="14">
        <f t="shared" ref="K5:K13" si="1">J5/I5</f>
        <v>2.7557251908396947</v>
      </c>
      <c r="L5" s="15">
        <v>3</v>
      </c>
      <c r="M5" s="16" t="s">
        <v>9</v>
      </c>
      <c r="N5" s="13">
        <f t="shared" ref="N5:P13" si="2">H5+B5</f>
        <v>30</v>
      </c>
      <c r="O5" s="13">
        <f t="shared" si="2"/>
        <v>391</v>
      </c>
      <c r="P5" s="13">
        <f t="shared" si="2"/>
        <v>1191</v>
      </c>
      <c r="Q5" s="14">
        <f t="shared" ref="Q5:Q13" si="3">P5/O5</f>
        <v>3.0460358056265986</v>
      </c>
      <c r="R5" s="15">
        <v>3</v>
      </c>
      <c r="S5" s="7"/>
    </row>
    <row r="6" spans="1:19" x14ac:dyDescent="0.35">
      <c r="A6" s="55" t="s">
        <v>10</v>
      </c>
      <c r="B6" s="12">
        <v>1</v>
      </c>
      <c r="C6" s="13">
        <v>10</v>
      </c>
      <c r="D6" s="13">
        <v>17</v>
      </c>
      <c r="E6" s="14">
        <f t="shared" si="0"/>
        <v>1.7</v>
      </c>
      <c r="F6" s="15">
        <v>9</v>
      </c>
      <c r="G6" s="55" t="s">
        <v>10</v>
      </c>
      <c r="H6" s="12">
        <v>0</v>
      </c>
      <c r="I6" s="12">
        <v>0</v>
      </c>
      <c r="J6" s="12">
        <v>0</v>
      </c>
      <c r="K6" s="14" t="e">
        <f t="shared" si="1"/>
        <v>#DIV/0!</v>
      </c>
      <c r="L6" s="15" t="s">
        <v>32</v>
      </c>
      <c r="M6" s="16" t="s">
        <v>10</v>
      </c>
      <c r="N6" s="13">
        <f t="shared" si="2"/>
        <v>1</v>
      </c>
      <c r="O6" s="13">
        <f t="shared" si="2"/>
        <v>10</v>
      </c>
      <c r="P6" s="13">
        <f t="shared" si="2"/>
        <v>17</v>
      </c>
      <c r="Q6" s="14">
        <f t="shared" si="3"/>
        <v>1.7</v>
      </c>
      <c r="R6" s="15">
        <v>9</v>
      </c>
      <c r="S6" s="17"/>
    </row>
    <row r="7" spans="1:19" x14ac:dyDescent="0.35">
      <c r="A7" s="55" t="s">
        <v>11</v>
      </c>
      <c r="B7" s="12">
        <v>16</v>
      </c>
      <c r="C7" s="13">
        <v>218</v>
      </c>
      <c r="D7" s="13">
        <v>695</v>
      </c>
      <c r="E7" s="14">
        <f t="shared" si="0"/>
        <v>3.1880733944954129</v>
      </c>
      <c r="F7" s="15">
        <v>2</v>
      </c>
      <c r="G7" s="55" t="s">
        <v>11</v>
      </c>
      <c r="H7" s="12">
        <v>5</v>
      </c>
      <c r="I7" s="13">
        <v>75</v>
      </c>
      <c r="J7" s="13">
        <v>271</v>
      </c>
      <c r="K7" s="14">
        <f t="shared" si="1"/>
        <v>3.6133333333333333</v>
      </c>
      <c r="L7" s="15">
        <v>1</v>
      </c>
      <c r="M7" s="16" t="s">
        <v>11</v>
      </c>
      <c r="N7" s="13">
        <f t="shared" si="2"/>
        <v>21</v>
      </c>
      <c r="O7" s="13">
        <f t="shared" si="2"/>
        <v>293</v>
      </c>
      <c r="P7" s="13">
        <f t="shared" si="2"/>
        <v>966</v>
      </c>
      <c r="Q7" s="14">
        <f t="shared" si="3"/>
        <v>3.2969283276450514</v>
      </c>
      <c r="R7" s="15">
        <v>1</v>
      </c>
      <c r="S7" s="7"/>
    </row>
    <row r="8" spans="1:19" x14ac:dyDescent="0.35">
      <c r="A8" s="55" t="s">
        <v>12</v>
      </c>
      <c r="B8" s="12">
        <v>5</v>
      </c>
      <c r="C8" s="13">
        <v>62</v>
      </c>
      <c r="D8" s="13">
        <v>151</v>
      </c>
      <c r="E8" s="14">
        <f>D8/C8</f>
        <v>2.435483870967742</v>
      </c>
      <c r="F8" s="15">
        <v>8</v>
      </c>
      <c r="G8" s="55" t="s">
        <v>12</v>
      </c>
      <c r="H8" s="12">
        <v>0</v>
      </c>
      <c r="I8" s="13">
        <v>0</v>
      </c>
      <c r="J8" s="13">
        <v>0</v>
      </c>
      <c r="K8" s="14" t="e">
        <f t="shared" si="1"/>
        <v>#DIV/0!</v>
      </c>
      <c r="L8" s="15"/>
      <c r="M8" s="16" t="s">
        <v>13</v>
      </c>
      <c r="N8" s="13">
        <f t="shared" si="2"/>
        <v>5</v>
      </c>
      <c r="O8" s="13">
        <f t="shared" si="2"/>
        <v>62</v>
      </c>
      <c r="P8" s="13">
        <f t="shared" si="2"/>
        <v>151</v>
      </c>
      <c r="Q8" s="14">
        <f t="shared" si="3"/>
        <v>2.435483870967742</v>
      </c>
      <c r="R8" s="15">
        <v>8</v>
      </c>
      <c r="S8" s="7"/>
    </row>
    <row r="9" spans="1:19" x14ac:dyDescent="0.35">
      <c r="A9" s="55" t="s">
        <v>14</v>
      </c>
      <c r="B9" s="12">
        <v>23</v>
      </c>
      <c r="C9" s="13">
        <v>299</v>
      </c>
      <c r="D9" s="13">
        <v>861</v>
      </c>
      <c r="E9" s="14">
        <f t="shared" si="0"/>
        <v>2.8795986622073579</v>
      </c>
      <c r="F9" s="15">
        <v>6</v>
      </c>
      <c r="G9" s="55" t="s">
        <v>14</v>
      </c>
      <c r="H9" s="12">
        <v>16</v>
      </c>
      <c r="I9" s="13">
        <v>225</v>
      </c>
      <c r="J9" s="13">
        <v>665</v>
      </c>
      <c r="K9" s="14">
        <f>J9/I9</f>
        <v>2.9555555555555557</v>
      </c>
      <c r="L9" s="15">
        <v>2</v>
      </c>
      <c r="M9" s="16" t="s">
        <v>14</v>
      </c>
      <c r="N9" s="13">
        <f t="shared" si="2"/>
        <v>39</v>
      </c>
      <c r="O9" s="13">
        <f t="shared" si="2"/>
        <v>524</v>
      </c>
      <c r="P9" s="13">
        <f t="shared" si="2"/>
        <v>1526</v>
      </c>
      <c r="Q9" s="14">
        <f t="shared" si="3"/>
        <v>2.9122137404580153</v>
      </c>
      <c r="R9" s="18">
        <v>5</v>
      </c>
      <c r="S9" s="7"/>
    </row>
    <row r="10" spans="1:19" x14ac:dyDescent="0.35">
      <c r="A10" s="55" t="s">
        <v>15</v>
      </c>
      <c r="B10" s="12">
        <v>12</v>
      </c>
      <c r="C10" s="13">
        <v>157</v>
      </c>
      <c r="D10" s="13">
        <v>495</v>
      </c>
      <c r="E10" s="14">
        <f t="shared" si="0"/>
        <v>3.1528662420382165</v>
      </c>
      <c r="F10" s="18">
        <v>3</v>
      </c>
      <c r="G10" s="55" t="s">
        <v>15</v>
      </c>
      <c r="H10" s="12">
        <v>0</v>
      </c>
      <c r="I10" s="12">
        <v>0</v>
      </c>
      <c r="J10" s="12">
        <v>0</v>
      </c>
      <c r="K10" s="14" t="e">
        <f t="shared" si="1"/>
        <v>#DIV/0!</v>
      </c>
      <c r="L10" s="15"/>
      <c r="M10" s="16" t="s">
        <v>15</v>
      </c>
      <c r="N10" s="13">
        <f t="shared" si="2"/>
        <v>12</v>
      </c>
      <c r="O10" s="13">
        <f t="shared" si="2"/>
        <v>157</v>
      </c>
      <c r="P10" s="13">
        <f t="shared" si="2"/>
        <v>495</v>
      </c>
      <c r="Q10" s="14">
        <f t="shared" si="3"/>
        <v>3.1528662420382165</v>
      </c>
      <c r="R10" s="18">
        <v>2</v>
      </c>
      <c r="S10" s="7"/>
    </row>
    <row r="11" spans="1:19" x14ac:dyDescent="0.35">
      <c r="A11" s="55" t="s">
        <v>16</v>
      </c>
      <c r="B11" s="12">
        <v>19</v>
      </c>
      <c r="C11" s="13">
        <v>234</v>
      </c>
      <c r="D11" s="13">
        <v>629</v>
      </c>
      <c r="E11" s="14">
        <f t="shared" si="0"/>
        <v>2.6880341880341883</v>
      </c>
      <c r="F11" s="19">
        <v>7</v>
      </c>
      <c r="G11" s="55" t="s">
        <v>16</v>
      </c>
      <c r="H11" s="12">
        <v>1</v>
      </c>
      <c r="I11" s="13">
        <v>11</v>
      </c>
      <c r="J11" s="13">
        <v>20</v>
      </c>
      <c r="K11" s="14">
        <f t="shared" si="1"/>
        <v>1.8181818181818181</v>
      </c>
      <c r="L11" s="15">
        <v>5</v>
      </c>
      <c r="M11" s="20" t="s">
        <v>16</v>
      </c>
      <c r="N11" s="13">
        <f t="shared" si="2"/>
        <v>20</v>
      </c>
      <c r="O11" s="13">
        <f t="shared" si="2"/>
        <v>245</v>
      </c>
      <c r="P11" s="13">
        <f t="shared" si="2"/>
        <v>649</v>
      </c>
      <c r="Q11" s="14">
        <f t="shared" si="3"/>
        <v>2.6489795918367345</v>
      </c>
      <c r="R11" s="18">
        <v>7</v>
      </c>
      <c r="S11" s="7"/>
    </row>
    <row r="12" spans="1:19" x14ac:dyDescent="0.35">
      <c r="A12" s="55" t="s">
        <v>17</v>
      </c>
      <c r="B12" s="12">
        <v>14</v>
      </c>
      <c r="C12" s="13">
        <v>207</v>
      </c>
      <c r="D12" s="13">
        <v>611</v>
      </c>
      <c r="E12" s="14">
        <f t="shared" si="0"/>
        <v>2.9516908212560384</v>
      </c>
      <c r="F12" s="15">
        <v>4</v>
      </c>
      <c r="G12" s="55" t="s">
        <v>17</v>
      </c>
      <c r="H12" s="12">
        <v>9</v>
      </c>
      <c r="I12" s="13">
        <v>129</v>
      </c>
      <c r="J12" s="13">
        <v>320</v>
      </c>
      <c r="K12" s="14">
        <f t="shared" si="1"/>
        <v>2.4806201550387597</v>
      </c>
      <c r="L12" s="15">
        <v>4</v>
      </c>
      <c r="M12" s="11" t="s">
        <v>17</v>
      </c>
      <c r="N12" s="13">
        <f t="shared" si="2"/>
        <v>23</v>
      </c>
      <c r="O12" s="13">
        <f t="shared" si="2"/>
        <v>336</v>
      </c>
      <c r="P12" s="13">
        <f t="shared" si="2"/>
        <v>931</v>
      </c>
      <c r="Q12" s="14">
        <f t="shared" si="3"/>
        <v>2.7708333333333335</v>
      </c>
      <c r="R12" s="15">
        <v>6</v>
      </c>
      <c r="S12" s="7"/>
    </row>
    <row r="13" spans="1:19" x14ac:dyDescent="0.35">
      <c r="A13" s="55" t="s">
        <v>18</v>
      </c>
      <c r="B13" s="12">
        <v>12</v>
      </c>
      <c r="C13" s="13">
        <v>143</v>
      </c>
      <c r="D13" s="13">
        <v>422</v>
      </c>
      <c r="E13" s="14">
        <f t="shared" si="0"/>
        <v>2.9510489510489513</v>
      </c>
      <c r="F13" s="15">
        <v>5</v>
      </c>
      <c r="G13" s="55" t="s">
        <v>18</v>
      </c>
      <c r="H13" s="12">
        <v>0</v>
      </c>
      <c r="I13" s="13">
        <v>0</v>
      </c>
      <c r="J13" s="13">
        <v>0</v>
      </c>
      <c r="K13" s="14" t="e">
        <f t="shared" si="1"/>
        <v>#DIV/0!</v>
      </c>
      <c r="L13" s="15"/>
      <c r="M13" s="11" t="s">
        <v>18</v>
      </c>
      <c r="N13" s="13">
        <f t="shared" si="2"/>
        <v>12</v>
      </c>
      <c r="O13" s="13">
        <f t="shared" si="2"/>
        <v>143</v>
      </c>
      <c r="P13" s="13">
        <f t="shared" si="2"/>
        <v>422</v>
      </c>
      <c r="Q13" s="14">
        <f t="shared" si="3"/>
        <v>2.9510489510489513</v>
      </c>
      <c r="R13" s="15">
        <v>4</v>
      </c>
      <c r="S13" s="7"/>
    </row>
    <row r="14" spans="1:19" x14ac:dyDescent="0.35">
      <c r="A14" s="21" t="s">
        <v>19</v>
      </c>
      <c r="B14" s="22">
        <f>SUM(B5:B13)</f>
        <v>122</v>
      </c>
      <c r="C14" s="23">
        <f>SUM(C5:C13)</f>
        <v>1590</v>
      </c>
      <c r="D14" s="23">
        <f>SUM(D5:D13)</f>
        <v>4711</v>
      </c>
      <c r="E14" s="14">
        <f t="shared" si="0"/>
        <v>2.9628930817610062</v>
      </c>
      <c r="F14" s="15"/>
      <c r="G14" s="24" t="s">
        <v>19</v>
      </c>
      <c r="H14" s="22">
        <f>SUM(H5:H13)</f>
        <v>41</v>
      </c>
      <c r="I14" s="23">
        <f>SUM(I5:I13)</f>
        <v>571</v>
      </c>
      <c r="J14" s="23">
        <f>SUM(J5:J13)</f>
        <v>1637</v>
      </c>
      <c r="K14" s="14">
        <f>J14/I14</f>
        <v>2.8669001751313483</v>
      </c>
      <c r="L14" s="15"/>
      <c r="M14" s="25" t="s">
        <v>19</v>
      </c>
      <c r="N14" s="15">
        <f>SUM(N5:N13)</f>
        <v>163</v>
      </c>
      <c r="O14" s="23">
        <v>2556</v>
      </c>
      <c r="P14" s="23">
        <v>7737</v>
      </c>
      <c r="Q14" s="14">
        <f>SUM(P14/O14)</f>
        <v>3.026995305164319</v>
      </c>
      <c r="R14" s="15"/>
      <c r="S14" s="7"/>
    </row>
    <row r="15" spans="1:19" ht="7.5" customHeight="1" x14ac:dyDescent="0.35">
      <c r="A15" s="26"/>
      <c r="B15" s="27"/>
      <c r="C15" s="28"/>
      <c r="D15" s="28"/>
      <c r="E15" s="29"/>
      <c r="F15" s="29"/>
      <c r="G15" s="30"/>
      <c r="H15" s="31"/>
      <c r="I15" s="31"/>
      <c r="J15" s="29"/>
      <c r="K15" s="29"/>
    </row>
    <row r="16" spans="1:19" hidden="1" x14ac:dyDescent="0.35">
      <c r="A16" s="32"/>
      <c r="B16" s="27"/>
      <c r="C16" s="28"/>
      <c r="D16" s="28"/>
      <c r="E16" s="29"/>
      <c r="F16" s="29"/>
      <c r="G16" s="30"/>
      <c r="H16" s="31"/>
      <c r="I16" s="31"/>
      <c r="J16" s="7"/>
      <c r="K16" s="7"/>
    </row>
    <row r="17" spans="1:12" hidden="1" x14ac:dyDescent="0.35">
      <c r="A17" s="33" t="s">
        <v>20</v>
      </c>
      <c r="B17" s="34"/>
      <c r="C17" s="35">
        <f>TRANSPOSE(Q14)</f>
        <v>3.026995305164319</v>
      </c>
      <c r="D17" s="36"/>
      <c r="E17" s="36"/>
      <c r="F17" s="36"/>
      <c r="G17" s="6" t="s">
        <v>1</v>
      </c>
      <c r="H17" s="56" t="s">
        <v>21</v>
      </c>
      <c r="I17" s="57"/>
      <c r="J17" s="57"/>
      <c r="K17" s="57"/>
      <c r="L17" s="58"/>
    </row>
    <row r="18" spans="1:12" hidden="1" x14ac:dyDescent="0.35">
      <c r="A18" s="33" t="s">
        <v>22</v>
      </c>
      <c r="B18" s="34"/>
      <c r="C18" s="37">
        <v>3.4350000000000001</v>
      </c>
      <c r="D18" s="36"/>
      <c r="E18" s="29"/>
      <c r="F18" s="36"/>
      <c r="G18" s="10"/>
      <c r="H18" s="38" t="s">
        <v>4</v>
      </c>
      <c r="I18" s="9" t="s">
        <v>5</v>
      </c>
      <c r="J18" s="9" t="s">
        <v>6</v>
      </c>
      <c r="K18" s="9" t="s">
        <v>7</v>
      </c>
      <c r="L18" s="9" t="s">
        <v>8</v>
      </c>
    </row>
    <row r="19" spans="1:12" x14ac:dyDescent="0.35">
      <c r="A19" s="33" t="s">
        <v>23</v>
      </c>
      <c r="B19" s="34"/>
      <c r="C19" s="37">
        <v>3.1589999999999998</v>
      </c>
      <c r="D19" s="39"/>
      <c r="E19" s="29"/>
    </row>
    <row r="20" spans="1:12" x14ac:dyDescent="0.35">
      <c r="A20" s="33" t="s">
        <v>24</v>
      </c>
      <c r="B20" s="34"/>
      <c r="C20" s="37">
        <v>3.3210000000000002</v>
      </c>
      <c r="D20" s="29"/>
      <c r="E20" s="29"/>
    </row>
    <row r="21" spans="1:12" x14ac:dyDescent="0.35">
      <c r="A21" s="33" t="s">
        <v>25</v>
      </c>
      <c r="B21" s="41"/>
      <c r="C21" s="42">
        <v>3.1139999999999999</v>
      </c>
      <c r="D21" s="29"/>
      <c r="E21" s="29"/>
    </row>
    <row r="22" spans="1:12" x14ac:dyDescent="0.35">
      <c r="A22" s="33" t="s">
        <v>26</v>
      </c>
      <c r="B22" s="34"/>
      <c r="C22" s="42">
        <v>3.26</v>
      </c>
      <c r="D22" s="29"/>
      <c r="E22" s="29"/>
    </row>
    <row r="23" spans="1:12" x14ac:dyDescent="0.35">
      <c r="A23" s="33" t="s">
        <v>27</v>
      </c>
      <c r="B23" s="34"/>
      <c r="C23" s="42">
        <v>3.19</v>
      </c>
      <c r="D23" s="7"/>
      <c r="E23" s="39"/>
    </row>
    <row r="24" spans="1:12" x14ac:dyDescent="0.35">
      <c r="A24" s="7"/>
      <c r="B24" s="7"/>
      <c r="C24" s="45"/>
      <c r="D24" s="7"/>
      <c r="E24" s="39"/>
    </row>
    <row r="25" spans="1:12" x14ac:dyDescent="0.35">
      <c r="A25" s="46" t="s">
        <v>28</v>
      </c>
      <c r="B25" s="47"/>
      <c r="C25" s="48">
        <f>N14</f>
        <v>163</v>
      </c>
      <c r="D25" s="7"/>
      <c r="E25" s="39"/>
    </row>
    <row r="26" spans="1:12" x14ac:dyDescent="0.35">
      <c r="A26" s="46" t="s">
        <v>29</v>
      </c>
      <c r="B26" s="49"/>
      <c r="C26" s="50">
        <v>7643</v>
      </c>
      <c r="D26" s="7"/>
      <c r="E26" s="51"/>
    </row>
    <row r="27" spans="1:12" x14ac:dyDescent="0.35">
      <c r="A27" s="46" t="s">
        <v>30</v>
      </c>
      <c r="B27" s="49"/>
      <c r="C27" s="50">
        <v>7906</v>
      </c>
      <c r="D27" s="7"/>
      <c r="E27" s="43"/>
    </row>
    <row r="28" spans="1:12" x14ac:dyDescent="0.35">
      <c r="A28" s="52" t="s">
        <v>31</v>
      </c>
      <c r="B28" s="49"/>
      <c r="C28" s="50">
        <v>15549</v>
      </c>
      <c r="D28" s="7"/>
      <c r="E28" s="40"/>
    </row>
    <row r="29" spans="1:12" x14ac:dyDescent="0.35">
      <c r="A29" s="44"/>
      <c r="B29" s="49"/>
      <c r="C29" s="44"/>
      <c r="D29" s="44"/>
      <c r="E29" s="44"/>
      <c r="F29" s="44"/>
      <c r="G29" s="7"/>
      <c r="H29" s="53"/>
      <c r="I29" s="53"/>
      <c r="J29" s="53"/>
      <c r="K29" s="53"/>
    </row>
    <row r="32" spans="1:12" x14ac:dyDescent="0.35">
      <c r="I32" s="54">
        <v>45305</v>
      </c>
    </row>
  </sheetData>
  <mergeCells count="4">
    <mergeCell ref="B3:F3"/>
    <mergeCell ref="H3:L3"/>
    <mergeCell ref="N3:R3"/>
    <mergeCell ref="H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2024-05-24T19:08:54Z</dcterms:created>
  <dcterms:modified xsi:type="dcterms:W3CDTF">2025-02-04T20:12:23Z</dcterms:modified>
</cp:coreProperties>
</file>