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MGC\Grade Reports\"/>
    </mc:Choice>
  </mc:AlternateContent>
  <xr:revisionPtr revIDLastSave="0" documentId="8_{D3852F26-651D-45EF-99C6-BF3DDE6970D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Sheet1!$A$4:$S$4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O14" i="1"/>
  <c r="N14" i="1"/>
  <c r="J14" i="1"/>
  <c r="I14" i="1"/>
  <c r="H14" i="1"/>
  <c r="D14" i="1"/>
  <c r="C14" i="1"/>
  <c r="B14" i="1"/>
  <c r="Q28" i="1"/>
  <c r="P28" i="1"/>
  <c r="O28" i="1"/>
  <c r="N28" i="1"/>
  <c r="Q27" i="1"/>
  <c r="N6" i="1"/>
  <c r="N7" i="1"/>
  <c r="N8" i="1"/>
  <c r="N9" i="1"/>
  <c r="N10" i="1"/>
  <c r="N11" i="1"/>
  <c r="N12" i="1"/>
  <c r="N13" i="1"/>
  <c r="O6" i="1" l="1"/>
  <c r="P6" i="1"/>
  <c r="O10" i="1"/>
  <c r="P10" i="1"/>
  <c r="O11" i="1"/>
  <c r="P11" i="1"/>
  <c r="O13" i="1"/>
  <c r="P13" i="1"/>
  <c r="O8" i="1"/>
  <c r="P8" i="1"/>
  <c r="O5" i="1"/>
  <c r="P5" i="1"/>
  <c r="O12" i="1"/>
  <c r="P12" i="1"/>
  <c r="E12" i="1"/>
  <c r="K7" i="1"/>
  <c r="Q12" i="1" l="1"/>
  <c r="Q26" i="1"/>
  <c r="K5" i="1"/>
  <c r="N5" i="1"/>
  <c r="E5" i="1"/>
  <c r="Q5" i="1" l="1"/>
  <c r="Q25" i="1"/>
  <c r="K10" i="1"/>
  <c r="K11" i="1"/>
  <c r="K8" i="1"/>
  <c r="E8" i="1"/>
  <c r="Q8" i="1" l="1"/>
  <c r="Q24" i="1"/>
  <c r="E13" i="1"/>
  <c r="P9" i="1"/>
  <c r="P7" i="1"/>
  <c r="O9" i="1"/>
  <c r="O7" i="1"/>
  <c r="Q13" i="1" l="1"/>
  <c r="Q9" i="1"/>
  <c r="Q6" i="1"/>
  <c r="Q7" i="1"/>
  <c r="Q11" i="1"/>
  <c r="Q10" i="1"/>
  <c r="Q23" i="1" l="1"/>
  <c r="Q22" i="1"/>
  <c r="Q21" i="1"/>
  <c r="Q20" i="1"/>
  <c r="Q19" i="1"/>
  <c r="C25" i="1"/>
  <c r="E11" i="1"/>
  <c r="E10" i="1"/>
  <c r="K9" i="1"/>
  <c r="E9" i="1"/>
  <c r="E7" i="1"/>
  <c r="E6" i="1"/>
  <c r="Q14" i="1" l="1"/>
  <c r="C17" i="1" s="1"/>
  <c r="E14" i="1"/>
  <c r="K14" i="1"/>
</calcChain>
</file>

<file path=xl/sharedStrings.xml><?xml version="1.0" encoding="utf-8"?>
<sst xmlns="http://schemas.openxmlformats.org/spreadsheetml/2006/main" count="83" uniqueCount="35">
  <si>
    <t>MGC Fall 2023 Grade Report</t>
  </si>
  <si>
    <t>MEMBERS SEMESTER GPA</t>
  </si>
  <si>
    <t>CHAPTER</t>
  </si>
  <si>
    <t>NEW MEMBERS SEMESTER GPA</t>
  </si>
  <si>
    <t>OVERALL CHAPTER SEMESTER GPA</t>
  </si>
  <si>
    <t>#</t>
  </si>
  <si>
    <t>Hours</t>
  </si>
  <si>
    <t>Points</t>
  </si>
  <si>
    <t>GPA</t>
  </si>
  <si>
    <t>Rank</t>
  </si>
  <si>
    <t>alpha Kappa Delta Phi</t>
  </si>
  <si>
    <t>Alpha Pi Omega</t>
  </si>
  <si>
    <t>Kappa Delta Chi</t>
  </si>
  <si>
    <t>Lambda Phi Epsilon</t>
  </si>
  <si>
    <t xml:space="preserve">Lambda Phi Epsilon </t>
  </si>
  <si>
    <t>Omega Delta Phi</t>
  </si>
  <si>
    <t>Sigma Lambda Alpha</t>
  </si>
  <si>
    <t>Sigma Lambda Beta</t>
  </si>
  <si>
    <t>Sigma Lambda Gamma</t>
  </si>
  <si>
    <t>Theta Nu Xi</t>
  </si>
  <si>
    <t>TOTALS:</t>
  </si>
  <si>
    <t>MGC GPA</t>
  </si>
  <si>
    <t>ALL MEMBERS CUMULATIVE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</si>
  <si>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</si>
  <si>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</si>
  <si>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</si>
  <si>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</si>
  <si>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</si>
  <si>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</si>
  <si>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MGC Members</t>
  </si>
  <si>
    <t># Non Greek Undergrd Men</t>
  </si>
  <si>
    <t xml:space="preserve">alpha Kappa Delta Phi </t>
  </si>
  <si>
    <t># Non Greek Undergrd Women</t>
  </si>
  <si>
    <t># of All Non Greek Undergrads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</si>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</sst>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1" fontId="5" fillId="0" borderId="5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1" fontId="6" fillId="0" borderId="10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6" fontId="6" fillId="0" borderId="0" xfId="1" applyNumberFormat="1" applyFont="1" applyAlignment="1"/>
    <xf numFmtId="164" fontId="4" fillId="0" borderId="0" xfId="1" applyNumberFormat="1" applyFont="1" applyFill="1" applyAlignment="1"/>
    <xf numFmtId="166" fontId="6" fillId="0" borderId="0" xfId="1" applyNumberFormat="1" applyFont="1" applyFill="1" applyAlignment="1"/>
    <xf numFmtId="0" fontId="5" fillId="0" borderId="5" xfId="0" applyFont="1" applyBorder="1" applyAlignment="1">
      <alignment horizontal="center"/>
    </xf>
    <xf numFmtId="165" fontId="4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1" fontId="6" fillId="0" borderId="7" xfId="0" applyNumberFormat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center"/>
    </xf>
    <xf numFmtId="167" fontId="6" fillId="0" borderId="0" xfId="0" applyNumberFormat="1" applyFont="1"/>
    <xf numFmtId="14" fontId="0" fillId="0" borderId="0" xfId="0" applyNumberFormat="1"/>
    <xf numFmtId="164" fontId="6" fillId="2" borderId="6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8" xfId="0" applyFont="1" applyBorder="1"/>
    <xf numFmtId="0" fontId="4" fillId="0" borderId="8" xfId="0" applyFont="1" applyBorder="1" applyAlignment="1">
      <alignment horizontal="left" indent="8"/>
    </xf>
    <xf numFmtId="1" fontId="6" fillId="0" borderId="8" xfId="1" applyNumberFormat="1" applyFont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/>
    <xf numFmtId="1" fontId="6" fillId="0" borderId="5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workbookViewId="0">
      <selection activeCell="I23" sqref="I23"/>
    </sheetView>
  </sheetViews>
  <sheetFormatPr defaultColWidth="8.85546875" defaultRowHeight="15" x14ac:dyDescent="0.25"/>
  <cols>
    <col min="1" max="1" width="21.140625" customWidth="1"/>
    <col min="7" max="7" width="20.42578125" customWidth="1"/>
    <col min="9" max="9" width="9.7109375" bestFit="1" customWidth="1"/>
    <col min="11" max="11" width="7" bestFit="1" customWidth="1"/>
    <col min="13" max="13" width="19.42578125" bestFit="1" customWidth="1"/>
  </cols>
  <sheetData>
    <row r="1" spans="1:19" ht="18" x14ac:dyDescent="0.25">
      <c r="A1" s="1" t="s">
        <v>0</v>
      </c>
      <c r="B1" s="2"/>
    </row>
    <row r="2" spans="1:19" ht="18" x14ac:dyDescent="0.25">
      <c r="A2" s="1"/>
      <c r="B2" s="2"/>
      <c r="H2" s="3"/>
      <c r="I2" s="3"/>
      <c r="J2" s="3"/>
      <c r="K2" s="3"/>
    </row>
    <row r="3" spans="1:19" x14ac:dyDescent="0.25">
      <c r="B3" s="55" t="s">
        <v>1</v>
      </c>
      <c r="C3" s="56"/>
      <c r="D3" s="56"/>
      <c r="E3" s="56"/>
      <c r="F3" s="57"/>
      <c r="G3" s="53" t="s">
        <v>2</v>
      </c>
      <c r="H3" s="55" t="s">
        <v>3</v>
      </c>
      <c r="I3" s="56"/>
      <c r="J3" s="56"/>
      <c r="K3" s="56"/>
      <c r="L3" s="57"/>
      <c r="M3" s="53" t="s">
        <v>2</v>
      </c>
      <c r="N3" s="55" t="s">
        <v>4</v>
      </c>
      <c r="O3" s="56"/>
      <c r="P3" s="56"/>
      <c r="Q3" s="56"/>
      <c r="R3" s="57"/>
      <c r="S3" s="4"/>
    </row>
    <row r="4" spans="1:19" x14ac:dyDescent="0.25">
      <c r="A4" s="65" t="s">
        <v>2</v>
      </c>
      <c r="B4" s="6" t="s">
        <v>5</v>
      </c>
      <c r="C4" s="7" t="s">
        <v>6</v>
      </c>
      <c r="D4" s="7" t="s">
        <v>7</v>
      </c>
      <c r="E4" s="7" t="s">
        <v>8</v>
      </c>
      <c r="F4" s="8" t="s">
        <v>9</v>
      </c>
      <c r="G4" s="5"/>
      <c r="H4" s="6" t="s">
        <v>5</v>
      </c>
      <c r="I4" s="7" t="s">
        <v>6</v>
      </c>
      <c r="J4" s="7" t="s">
        <v>7</v>
      </c>
      <c r="K4" s="7" t="s">
        <v>8</v>
      </c>
      <c r="L4" s="8" t="s">
        <v>9</v>
      </c>
      <c r="M4" s="5"/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4"/>
    </row>
    <row r="5" spans="1:19" x14ac:dyDescent="0.25">
      <c r="A5" s="58" t="s">
        <v>10</v>
      </c>
      <c r="B5" s="10">
        <v>19</v>
      </c>
      <c r="C5" s="11">
        <v>249</v>
      </c>
      <c r="D5" s="11">
        <v>740</v>
      </c>
      <c r="E5" s="12">
        <f t="shared" ref="E5:E14" si="0">SUM(D5/C5)</f>
        <v>2.9718875502008033</v>
      </c>
      <c r="F5" s="13">
        <v>4</v>
      </c>
      <c r="G5" s="58" t="s">
        <v>10</v>
      </c>
      <c r="H5" s="10">
        <v>14</v>
      </c>
      <c r="I5" s="11">
        <v>84</v>
      </c>
      <c r="J5" s="11">
        <v>288</v>
      </c>
      <c r="K5" s="12">
        <f t="shared" ref="K5:K14" si="1">SUM(J5/I5)</f>
        <v>3.4285714285714284</v>
      </c>
      <c r="L5" s="13">
        <v>1</v>
      </c>
      <c r="M5" s="9" t="s">
        <v>10</v>
      </c>
      <c r="N5" s="11">
        <f t="shared" ref="N5:N13" si="2">H5+B5</f>
        <v>33</v>
      </c>
      <c r="O5" s="11">
        <f t="shared" ref="O5:O13" si="3">I5+C5</f>
        <v>333</v>
      </c>
      <c r="P5" s="11">
        <f t="shared" ref="P5:P13" si="4">J5+D5</f>
        <v>1028</v>
      </c>
      <c r="Q5" s="12">
        <f t="shared" ref="Q5:Q13" si="5">P5/O5</f>
        <v>3.0870870870870872</v>
      </c>
      <c r="R5" s="13">
        <v>2</v>
      </c>
      <c r="S5" s="4"/>
    </row>
    <row r="6" spans="1:19" x14ac:dyDescent="0.25">
      <c r="A6" s="58" t="s">
        <v>11</v>
      </c>
      <c r="B6" s="10">
        <v>2</v>
      </c>
      <c r="C6" s="11">
        <v>20</v>
      </c>
      <c r="D6" s="11">
        <v>48</v>
      </c>
      <c r="E6" s="12">
        <f t="shared" si="0"/>
        <v>2.4</v>
      </c>
      <c r="F6" s="13">
        <v>9</v>
      </c>
      <c r="G6" s="58" t="s">
        <v>11</v>
      </c>
      <c r="H6" s="10">
        <v>0</v>
      </c>
      <c r="I6" s="10">
        <v>0</v>
      </c>
      <c r="J6" s="10">
        <v>0</v>
      </c>
      <c r="K6" s="12" t="s">
        <v>34</v>
      </c>
      <c r="L6" s="13"/>
      <c r="M6" s="9" t="s">
        <v>11</v>
      </c>
      <c r="N6" s="11">
        <f t="shared" si="2"/>
        <v>2</v>
      </c>
      <c r="O6" s="11">
        <f t="shared" si="3"/>
        <v>20</v>
      </c>
      <c r="P6" s="11">
        <f t="shared" si="4"/>
        <v>48</v>
      </c>
      <c r="Q6" s="12">
        <f t="shared" si="5"/>
        <v>2.4</v>
      </c>
      <c r="R6" s="13">
        <v>9</v>
      </c>
      <c r="S6" s="14"/>
    </row>
    <row r="7" spans="1:19" x14ac:dyDescent="0.25">
      <c r="A7" s="58" t="s">
        <v>12</v>
      </c>
      <c r="B7" s="10">
        <v>14</v>
      </c>
      <c r="C7" s="11">
        <v>196</v>
      </c>
      <c r="D7" s="11">
        <v>655</v>
      </c>
      <c r="E7" s="12">
        <f t="shared" si="0"/>
        <v>3.3418367346938775</v>
      </c>
      <c r="F7" s="13">
        <v>1</v>
      </c>
      <c r="G7" s="58" t="s">
        <v>12</v>
      </c>
      <c r="H7" s="10">
        <v>5</v>
      </c>
      <c r="I7" s="11">
        <v>56</v>
      </c>
      <c r="J7" s="11">
        <v>144</v>
      </c>
      <c r="K7" s="12">
        <f t="shared" si="1"/>
        <v>2.5714285714285716</v>
      </c>
      <c r="L7" s="13">
        <v>2</v>
      </c>
      <c r="M7" s="9" t="s">
        <v>12</v>
      </c>
      <c r="N7" s="11">
        <f t="shared" si="2"/>
        <v>19</v>
      </c>
      <c r="O7" s="11">
        <f t="shared" si="3"/>
        <v>252</v>
      </c>
      <c r="P7" s="11">
        <f t="shared" si="4"/>
        <v>799</v>
      </c>
      <c r="Q7" s="12">
        <f t="shared" si="5"/>
        <v>3.1706349206349205</v>
      </c>
      <c r="R7" s="13">
        <v>1</v>
      </c>
      <c r="S7" s="4"/>
    </row>
    <row r="8" spans="1:19" x14ac:dyDescent="0.25">
      <c r="A8" s="58" t="s">
        <v>13</v>
      </c>
      <c r="B8" s="10">
        <v>6</v>
      </c>
      <c r="C8" s="11">
        <v>76</v>
      </c>
      <c r="D8" s="11">
        <v>204</v>
      </c>
      <c r="E8" s="12">
        <f t="shared" si="0"/>
        <v>2.6842105263157894</v>
      </c>
      <c r="F8" s="13">
        <v>7</v>
      </c>
      <c r="G8" s="58" t="s">
        <v>13</v>
      </c>
      <c r="H8" s="10">
        <v>4</v>
      </c>
      <c r="I8" s="11">
        <v>44</v>
      </c>
      <c r="J8" s="11">
        <v>102</v>
      </c>
      <c r="K8" s="12">
        <f t="shared" si="1"/>
        <v>2.3181818181818183</v>
      </c>
      <c r="L8" s="13">
        <v>6</v>
      </c>
      <c r="M8" s="9" t="s">
        <v>14</v>
      </c>
      <c r="N8" s="11">
        <f t="shared" si="2"/>
        <v>10</v>
      </c>
      <c r="O8" s="11">
        <f t="shared" si="3"/>
        <v>120</v>
      </c>
      <c r="P8" s="11">
        <f t="shared" si="4"/>
        <v>306</v>
      </c>
      <c r="Q8" s="12">
        <f t="shared" si="5"/>
        <v>2.5499999999999998</v>
      </c>
      <c r="R8" s="13">
        <v>7</v>
      </c>
      <c r="S8" s="4"/>
    </row>
    <row r="9" spans="1:19" x14ac:dyDescent="0.25">
      <c r="A9" s="58" t="s">
        <v>15</v>
      </c>
      <c r="B9" s="10">
        <v>25</v>
      </c>
      <c r="C9" s="11">
        <v>343</v>
      </c>
      <c r="D9" s="11">
        <v>924</v>
      </c>
      <c r="E9" s="12">
        <f t="shared" si="0"/>
        <v>2.693877551020408</v>
      </c>
      <c r="F9" s="13">
        <v>6</v>
      </c>
      <c r="G9" s="58" t="s">
        <v>15</v>
      </c>
      <c r="H9" s="10">
        <v>7</v>
      </c>
      <c r="I9" s="11">
        <v>83</v>
      </c>
      <c r="J9" s="11">
        <v>204</v>
      </c>
      <c r="K9" s="12">
        <f t="shared" si="1"/>
        <v>2.4578313253012047</v>
      </c>
      <c r="L9" s="13">
        <v>5</v>
      </c>
      <c r="M9" s="9" t="s">
        <v>15</v>
      </c>
      <c r="N9" s="11">
        <f t="shared" si="2"/>
        <v>32</v>
      </c>
      <c r="O9" s="11">
        <f t="shared" si="3"/>
        <v>426</v>
      </c>
      <c r="P9" s="11">
        <f t="shared" si="4"/>
        <v>1128</v>
      </c>
      <c r="Q9" s="12">
        <f t="shared" si="5"/>
        <v>2.647887323943662</v>
      </c>
      <c r="R9" s="16">
        <v>6</v>
      </c>
      <c r="S9" s="4"/>
    </row>
    <row r="10" spans="1:19" x14ac:dyDescent="0.25">
      <c r="A10" s="58" t="s">
        <v>16</v>
      </c>
      <c r="B10" s="10">
        <v>16</v>
      </c>
      <c r="C10" s="11">
        <v>218</v>
      </c>
      <c r="D10" s="11">
        <v>650</v>
      </c>
      <c r="E10" s="12">
        <f t="shared" si="0"/>
        <v>2.9816513761467891</v>
      </c>
      <c r="F10" s="16">
        <v>2</v>
      </c>
      <c r="G10" s="58" t="s">
        <v>16</v>
      </c>
      <c r="H10" s="10">
        <v>5</v>
      </c>
      <c r="I10" s="10">
        <v>62</v>
      </c>
      <c r="J10" s="10">
        <v>159</v>
      </c>
      <c r="K10" s="12">
        <f t="shared" si="1"/>
        <v>2.564516129032258</v>
      </c>
      <c r="L10" s="13">
        <v>3</v>
      </c>
      <c r="M10" s="9" t="s">
        <v>16</v>
      </c>
      <c r="N10" s="11">
        <f t="shared" si="2"/>
        <v>21</v>
      </c>
      <c r="O10" s="11">
        <f t="shared" si="3"/>
        <v>280</v>
      </c>
      <c r="P10" s="11">
        <f t="shared" si="4"/>
        <v>809</v>
      </c>
      <c r="Q10" s="12">
        <f t="shared" si="5"/>
        <v>2.8892857142857142</v>
      </c>
      <c r="R10" s="16">
        <v>5</v>
      </c>
      <c r="S10" s="4"/>
    </row>
    <row r="11" spans="1:19" x14ac:dyDescent="0.25">
      <c r="A11" s="58" t="s">
        <v>17</v>
      </c>
      <c r="B11" s="10">
        <v>18</v>
      </c>
      <c r="C11" s="11">
        <v>223</v>
      </c>
      <c r="D11" s="11">
        <v>561</v>
      </c>
      <c r="E11" s="12">
        <f t="shared" si="0"/>
        <v>2.5156950672645739</v>
      </c>
      <c r="F11" s="17">
        <v>8</v>
      </c>
      <c r="G11" s="58" t="s">
        <v>17</v>
      </c>
      <c r="H11" s="10">
        <v>6</v>
      </c>
      <c r="I11" s="11">
        <v>75</v>
      </c>
      <c r="J11" s="11">
        <v>185</v>
      </c>
      <c r="K11" s="12">
        <f t="shared" si="1"/>
        <v>2.4666666666666668</v>
      </c>
      <c r="L11" s="13">
        <v>4</v>
      </c>
      <c r="M11" s="15" t="s">
        <v>17</v>
      </c>
      <c r="N11" s="11">
        <f t="shared" si="2"/>
        <v>24</v>
      </c>
      <c r="O11" s="11">
        <f t="shared" si="3"/>
        <v>298</v>
      </c>
      <c r="P11" s="11">
        <f t="shared" si="4"/>
        <v>746</v>
      </c>
      <c r="Q11" s="12">
        <f t="shared" si="5"/>
        <v>2.5033557046979866</v>
      </c>
      <c r="R11" s="16">
        <v>8</v>
      </c>
      <c r="S11" s="4"/>
    </row>
    <row r="12" spans="1:19" x14ac:dyDescent="0.25">
      <c r="A12" s="58" t="s">
        <v>18</v>
      </c>
      <c r="B12" s="10">
        <v>11</v>
      </c>
      <c r="C12" s="11">
        <v>140</v>
      </c>
      <c r="D12" s="11">
        <v>413</v>
      </c>
      <c r="E12" s="12">
        <f t="shared" si="0"/>
        <v>2.95</v>
      </c>
      <c r="F12" s="13">
        <v>5</v>
      </c>
      <c r="G12" s="58" t="s">
        <v>18</v>
      </c>
      <c r="H12" s="10">
        <v>0</v>
      </c>
      <c r="I12" s="11">
        <v>0</v>
      </c>
      <c r="J12" s="11">
        <v>0</v>
      </c>
      <c r="K12" s="12" t="s">
        <v>34</v>
      </c>
      <c r="L12" s="13"/>
      <c r="M12" s="58" t="s">
        <v>18</v>
      </c>
      <c r="N12" s="11">
        <f t="shared" si="2"/>
        <v>11</v>
      </c>
      <c r="O12" s="11">
        <f t="shared" si="3"/>
        <v>140</v>
      </c>
      <c r="P12" s="11">
        <f t="shared" si="4"/>
        <v>413</v>
      </c>
      <c r="Q12" s="12">
        <f t="shared" si="5"/>
        <v>2.95</v>
      </c>
      <c r="R12" s="13">
        <v>4</v>
      </c>
      <c r="S12" s="4"/>
    </row>
    <row r="13" spans="1:19" x14ac:dyDescent="0.25">
      <c r="A13" s="58" t="s">
        <v>19</v>
      </c>
      <c r="B13" s="10">
        <v>12</v>
      </c>
      <c r="C13" s="11">
        <v>158</v>
      </c>
      <c r="D13" s="11">
        <v>470</v>
      </c>
      <c r="E13" s="12">
        <f t="shared" si="0"/>
        <v>2.9746835443037973</v>
      </c>
      <c r="F13" s="13">
        <v>3</v>
      </c>
      <c r="G13" s="58" t="s">
        <v>19</v>
      </c>
      <c r="H13" s="10">
        <v>0</v>
      </c>
      <c r="I13" s="11">
        <v>0</v>
      </c>
      <c r="J13" s="11">
        <v>0</v>
      </c>
      <c r="K13" s="12" t="s">
        <v>34</v>
      </c>
      <c r="L13" s="13"/>
      <c r="M13" s="58" t="s">
        <v>19</v>
      </c>
      <c r="N13" s="11">
        <f t="shared" si="2"/>
        <v>12</v>
      </c>
      <c r="O13" s="11">
        <f t="shared" si="3"/>
        <v>158</v>
      </c>
      <c r="P13" s="11">
        <f t="shared" si="4"/>
        <v>470</v>
      </c>
      <c r="Q13" s="12">
        <f t="shared" si="5"/>
        <v>2.9746835443037973</v>
      </c>
      <c r="R13" s="13">
        <v>3</v>
      </c>
      <c r="S13" s="4"/>
    </row>
    <row r="14" spans="1:19" x14ac:dyDescent="0.25">
      <c r="A14" s="59" t="s">
        <v>20</v>
      </c>
      <c r="B14" s="64">
        <f>SUM(B5:B13)</f>
        <v>123</v>
      </c>
      <c r="C14" s="60">
        <f>SUM(C5:C13)</f>
        <v>1623</v>
      </c>
      <c r="D14" s="60">
        <f>SUM(D5:D13)</f>
        <v>4665</v>
      </c>
      <c r="E14" s="61">
        <f t="shared" si="0"/>
        <v>2.8743068391866915</v>
      </c>
      <c r="F14" s="13"/>
      <c r="G14" s="62" t="s">
        <v>20</v>
      </c>
      <c r="H14" s="64">
        <f>SUM(H5:H13)</f>
        <v>41</v>
      </c>
      <c r="I14" s="60">
        <f>SUM(I5:I13)</f>
        <v>404</v>
      </c>
      <c r="J14" s="60">
        <f>SUM(J5:J13)</f>
        <v>1082</v>
      </c>
      <c r="K14" s="61">
        <f t="shared" si="1"/>
        <v>2.6782178217821784</v>
      </c>
      <c r="L14" s="13"/>
      <c r="M14" s="63" t="s">
        <v>20</v>
      </c>
      <c r="N14" s="13">
        <f>SUM(N5:N13)</f>
        <v>164</v>
      </c>
      <c r="O14" s="60">
        <f>SUM(O5:O12)</f>
        <v>1869</v>
      </c>
      <c r="P14" s="60">
        <f>SUM(P5:P12)</f>
        <v>5277</v>
      </c>
      <c r="Q14" s="61">
        <f>SUM(P14/O14)</f>
        <v>2.823434991974318</v>
      </c>
      <c r="R14" s="13"/>
      <c r="S14" s="4"/>
    </row>
    <row r="15" spans="1:19" x14ac:dyDescent="0.25">
      <c r="A15" s="19"/>
      <c r="B15" s="20"/>
      <c r="C15" s="21"/>
      <c r="D15" s="21"/>
      <c r="E15" s="22"/>
      <c r="F15" s="22"/>
      <c r="G15" s="23"/>
      <c r="H15" s="24"/>
      <c r="I15" s="24"/>
      <c r="J15" s="22"/>
      <c r="K15" s="22"/>
    </row>
    <row r="16" spans="1:19" x14ac:dyDescent="0.25">
      <c r="A16" s="25"/>
      <c r="B16" s="20"/>
      <c r="C16" s="21"/>
      <c r="D16" s="21"/>
      <c r="E16" s="22"/>
      <c r="F16" s="22"/>
      <c r="G16" s="23"/>
      <c r="H16" s="24"/>
      <c r="I16" s="24"/>
      <c r="J16" s="4"/>
      <c r="K16" s="4"/>
    </row>
    <row r="17" spans="1:18" x14ac:dyDescent="0.25">
      <c r="A17" s="26" t="s">
        <v>21</v>
      </c>
      <c r="B17" s="27"/>
      <c r="C17" s="28">
        <f>TRANSPOSE(Q14)</f>
        <v>2.823434991974318</v>
      </c>
      <c r="D17" s="29"/>
      <c r="E17" s="29"/>
      <c r="F17" s="29"/>
      <c r="G17" s="4"/>
      <c r="H17" s="30"/>
      <c r="I17" s="30"/>
      <c r="J17" s="4"/>
      <c r="K17" s="4"/>
      <c r="M17" s="53" t="s">
        <v>2</v>
      </c>
      <c r="N17" s="55" t="s">
        <v>22</v>
      </c>
      <c r="O17" s="56"/>
      <c r="P17" s="56"/>
      <c r="Q17" s="56"/>
      <c r="R17" s="57"/>
    </row>
    <row r="18" spans="1:18" x14ac:dyDescent="0.25">
      <c r="A18" s="26" t="s">
        <v>23</v>
      </c>
      <c r="B18" s="27"/>
      <c r="C18" s="31">
        <v>3.43</v>
      </c>
      <c r="D18" s="29"/>
      <c r="E18" s="22"/>
      <c r="F18" s="29"/>
      <c r="G18" s="4"/>
      <c r="H18" s="32"/>
      <c r="I18" s="32"/>
      <c r="J18" s="4"/>
      <c r="K18" s="4"/>
      <c r="M18" s="5"/>
      <c r="N18" s="33" t="s">
        <v>5</v>
      </c>
      <c r="O18" s="7" t="s">
        <v>6</v>
      </c>
      <c r="P18" s="7" t="s">
        <v>7</v>
      </c>
      <c r="Q18" s="7" t="s">
        <v>8</v>
      </c>
      <c r="R18" s="7" t="s">
        <v>9</v>
      </c>
    </row>
    <row r="19" spans="1:18" x14ac:dyDescent="0.25">
      <c r="A19" s="26" t="s">
        <v>24</v>
      </c>
      <c r="B19" s="27"/>
      <c r="C19" s="31">
        <v>3.14</v>
      </c>
      <c r="D19" s="34"/>
      <c r="E19" s="22"/>
      <c r="F19" s="34"/>
      <c r="G19" s="4"/>
      <c r="H19" s="32"/>
      <c r="I19" s="32"/>
      <c r="J19" s="4"/>
      <c r="K19" s="34"/>
      <c r="L19" s="4"/>
      <c r="M19" s="9" t="s">
        <v>11</v>
      </c>
      <c r="N19" s="10">
        <v>2</v>
      </c>
      <c r="O19" s="11">
        <v>622</v>
      </c>
      <c r="P19" s="11">
        <v>1656</v>
      </c>
      <c r="Q19" s="12">
        <f t="shared" ref="Q19:Q27" si="6">SUM(P19/O19)</f>
        <v>2.662379421221865</v>
      </c>
      <c r="R19" s="13">
        <v>9</v>
      </c>
    </row>
    <row r="20" spans="1:18" x14ac:dyDescent="0.25">
      <c r="A20" s="26" t="s">
        <v>25</v>
      </c>
      <c r="B20" s="27"/>
      <c r="C20" s="31">
        <v>3.3069999999999999</v>
      </c>
      <c r="D20" s="22"/>
      <c r="E20" s="22"/>
      <c r="F20" s="22"/>
      <c r="G20" s="4"/>
      <c r="H20" s="32"/>
      <c r="I20" s="32"/>
      <c r="J20" s="4"/>
      <c r="K20" s="44"/>
      <c r="L20" s="4"/>
      <c r="M20" s="9" t="s">
        <v>12</v>
      </c>
      <c r="N20" s="10">
        <v>19</v>
      </c>
      <c r="O20" s="11">
        <v>2936</v>
      </c>
      <c r="P20" s="11">
        <v>9462</v>
      </c>
      <c r="Q20" s="12">
        <f t="shared" si="6"/>
        <v>3.2227520435967301</v>
      </c>
      <c r="R20" s="13">
        <v>2</v>
      </c>
    </row>
    <row r="21" spans="1:18" x14ac:dyDescent="0.25">
      <c r="A21" s="26" t="s">
        <v>26</v>
      </c>
      <c r="B21" s="35"/>
      <c r="C21" s="36">
        <v>3.093</v>
      </c>
      <c r="D21" s="22"/>
      <c r="E21" s="22"/>
      <c r="F21" s="22"/>
      <c r="G21" s="4"/>
      <c r="H21" s="4"/>
      <c r="I21" s="4"/>
      <c r="J21" s="4"/>
      <c r="K21" s="45"/>
      <c r="L21" s="4"/>
      <c r="M21" s="9" t="s">
        <v>15</v>
      </c>
      <c r="N21" s="10">
        <v>32</v>
      </c>
      <c r="O21" s="11">
        <v>4600</v>
      </c>
      <c r="P21" s="11">
        <v>13430</v>
      </c>
      <c r="Q21" s="12">
        <f t="shared" si="6"/>
        <v>2.9195652173913045</v>
      </c>
      <c r="R21" s="13">
        <v>8</v>
      </c>
    </row>
    <row r="22" spans="1:18" x14ac:dyDescent="0.25">
      <c r="A22" s="26" t="s">
        <v>27</v>
      </c>
      <c r="B22" s="27"/>
      <c r="C22" s="36">
        <v>3.2490000000000001</v>
      </c>
      <c r="D22" s="22"/>
      <c r="E22" s="22"/>
      <c r="F22" s="22"/>
      <c r="G22" s="4"/>
      <c r="H22" s="4"/>
      <c r="I22" s="4"/>
      <c r="J22" s="4"/>
      <c r="K22" s="44"/>
      <c r="L22" s="4"/>
      <c r="M22" s="9" t="s">
        <v>16</v>
      </c>
      <c r="N22" s="10">
        <v>21</v>
      </c>
      <c r="O22" s="11">
        <v>4144</v>
      </c>
      <c r="P22" s="11">
        <v>12984</v>
      </c>
      <c r="Q22" s="12">
        <f t="shared" si="6"/>
        <v>3.1332046332046333</v>
      </c>
      <c r="R22" s="13">
        <v>4</v>
      </c>
    </row>
    <row r="23" spans="1:18" x14ac:dyDescent="0.25">
      <c r="A23" s="26" t="s">
        <v>28</v>
      </c>
      <c r="B23" s="27"/>
      <c r="C23" s="36">
        <v>3.1720000000000002</v>
      </c>
      <c r="D23" s="4"/>
      <c r="E23" s="34"/>
      <c r="F23" s="34"/>
      <c r="G23" s="4"/>
      <c r="H23" s="4"/>
      <c r="I23" s="4"/>
      <c r="J23" s="4"/>
      <c r="K23" s="49"/>
      <c r="L23" s="4"/>
      <c r="M23" s="9" t="s">
        <v>17</v>
      </c>
      <c r="N23" s="10">
        <v>24</v>
      </c>
      <c r="O23" s="11">
        <v>3514</v>
      </c>
      <c r="P23" s="11">
        <v>10358</v>
      </c>
      <c r="Q23" s="12">
        <f t="shared" si="6"/>
        <v>2.9476380193511669</v>
      </c>
      <c r="R23" s="13">
        <v>7</v>
      </c>
    </row>
    <row r="24" spans="1:18" x14ac:dyDescent="0.25">
      <c r="A24" s="4"/>
      <c r="B24" s="4"/>
      <c r="C24" s="37"/>
      <c r="D24" s="4"/>
      <c r="E24" s="34"/>
      <c r="F24" s="34"/>
      <c r="G24" s="4"/>
      <c r="H24" s="4"/>
      <c r="I24" s="4"/>
      <c r="J24" s="4"/>
      <c r="M24" s="9" t="s">
        <v>19</v>
      </c>
      <c r="N24" s="10">
        <v>12</v>
      </c>
      <c r="O24" s="11">
        <v>2032</v>
      </c>
      <c r="P24" s="11">
        <v>6372</v>
      </c>
      <c r="Q24" s="12">
        <f t="shared" si="6"/>
        <v>3.1358267716535435</v>
      </c>
      <c r="R24" s="13">
        <v>3</v>
      </c>
    </row>
    <row r="25" spans="1:18" x14ac:dyDescent="0.25">
      <c r="A25" s="38" t="s">
        <v>29</v>
      </c>
      <c r="B25" s="39"/>
      <c r="C25" s="40">
        <f>N14</f>
        <v>164</v>
      </c>
      <c r="D25" s="4"/>
      <c r="E25" s="34"/>
      <c r="F25" s="34"/>
      <c r="G25" s="4"/>
      <c r="H25" s="4"/>
      <c r="I25" s="4"/>
      <c r="J25" s="4"/>
      <c r="M25" s="15" t="s">
        <v>13</v>
      </c>
      <c r="N25" s="10">
        <v>10</v>
      </c>
      <c r="O25" s="11">
        <v>1428</v>
      </c>
      <c r="P25" s="11">
        <v>4378</v>
      </c>
      <c r="Q25" s="12">
        <f t="shared" si="6"/>
        <v>3.0658263305322131</v>
      </c>
      <c r="R25" s="13">
        <v>6</v>
      </c>
    </row>
    <row r="26" spans="1:18" x14ac:dyDescent="0.25">
      <c r="A26" s="38" t="s">
        <v>30</v>
      </c>
      <c r="B26" s="41"/>
      <c r="C26" s="42">
        <v>7439</v>
      </c>
      <c r="D26" s="4"/>
      <c r="E26" s="43"/>
      <c r="F26" s="44"/>
      <c r="G26" s="4"/>
      <c r="H26" s="4"/>
      <c r="I26" s="4"/>
      <c r="J26" s="4"/>
      <c r="M26" s="15" t="s">
        <v>31</v>
      </c>
      <c r="N26" s="10">
        <v>33</v>
      </c>
      <c r="O26" s="11">
        <v>4096</v>
      </c>
      <c r="P26" s="11">
        <v>13678</v>
      </c>
      <c r="Q26" s="12">
        <f t="shared" si="6"/>
        <v>3.33935546875</v>
      </c>
      <c r="R26" s="13">
        <v>1</v>
      </c>
    </row>
    <row r="27" spans="1:18" x14ac:dyDescent="0.25">
      <c r="A27" s="38" t="s">
        <v>32</v>
      </c>
      <c r="B27" s="41"/>
      <c r="C27" s="42">
        <v>7702</v>
      </c>
      <c r="D27" s="4"/>
      <c r="E27" s="45"/>
      <c r="F27" s="45"/>
      <c r="G27" s="4"/>
      <c r="H27" s="4"/>
      <c r="I27" s="4"/>
      <c r="J27" s="4"/>
      <c r="M27" s="15" t="s">
        <v>18</v>
      </c>
      <c r="N27" s="10">
        <v>11</v>
      </c>
      <c r="O27" s="11">
        <v>1800</v>
      </c>
      <c r="P27" s="11">
        <v>5540</v>
      </c>
      <c r="Q27" s="12">
        <f t="shared" si="6"/>
        <v>3.0777777777777779</v>
      </c>
      <c r="R27" s="13">
        <v>5</v>
      </c>
    </row>
    <row r="28" spans="1:18" x14ac:dyDescent="0.25">
      <c r="A28" s="48" t="s">
        <v>33</v>
      </c>
      <c r="B28" s="41"/>
      <c r="C28" s="42">
        <v>15141</v>
      </c>
      <c r="D28" s="4"/>
      <c r="E28" s="44"/>
      <c r="F28" s="44"/>
      <c r="G28" s="4"/>
      <c r="H28" s="4"/>
      <c r="I28" s="4"/>
      <c r="J28" s="4"/>
      <c r="M28" s="54" t="s">
        <v>20</v>
      </c>
      <c r="N28" s="46">
        <f>SUM(N19:N27)</f>
        <v>164</v>
      </c>
      <c r="O28" s="18">
        <f>SUM(O19:O27)</f>
        <v>25172</v>
      </c>
      <c r="P28" s="47">
        <f>SUM(P19:P27)</f>
        <v>77858</v>
      </c>
      <c r="Q28" s="52">
        <f>SUM(P28/O28)</f>
        <v>3.0930398855871601</v>
      </c>
      <c r="R28" s="17"/>
    </row>
    <row r="29" spans="1:18" x14ac:dyDescent="0.25">
      <c r="A29" s="49"/>
      <c r="B29" s="41"/>
      <c r="C29" s="49"/>
      <c r="D29" s="49"/>
      <c r="E29" s="49"/>
      <c r="F29" s="49"/>
      <c r="G29" s="4"/>
      <c r="H29" s="50"/>
      <c r="I29" s="50"/>
      <c r="J29" s="50"/>
      <c r="K29" s="50"/>
    </row>
    <row r="32" spans="1:18" x14ac:dyDescent="0.25">
      <c r="I32" s="51">
        <v>45296</v>
      </c>
    </row>
  </sheetData>
  <mergeCells count="4">
    <mergeCell ref="N3:R3"/>
    <mergeCell ref="B3:F3"/>
    <mergeCell ref="H3:L3"/>
    <mergeCell ref="N17:R17"/>
  </mergeCells>
  <pageMargins left="0.7" right="0.7" top="0.75" bottom="0.75" header="0.3" footer="0.3"/>
  <pageSetup scale="5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Domnick, Casey</dc:creator>
  <cp:keywords/>
  <dc:description/>
  <cp:lastModifiedBy>Robinson, Johnny</cp:lastModifiedBy>
  <cp:revision/>
  <dcterms:created xsi:type="dcterms:W3CDTF">2020-12-21T18:55:45Z</dcterms:created>
  <dcterms:modified xsi:type="dcterms:W3CDTF">2024-01-12T21:21:21Z</dcterms:modified>
  <cp:category/>
  <cp:contentStatus/>
</cp:coreProperties>
</file>