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CAMPUSLIFE\GreekLife\GreekLifeStaff\Grades\MGC\Grade Reports\"/>
    </mc:Choice>
  </mc:AlternateContent>
  <bookViews>
    <workbookView xWindow="60" yWindow="0" windowWidth="24000" windowHeight="146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1" l="1"/>
  <c r="M6" i="1"/>
  <c r="M10" i="1"/>
  <c r="S27" i="1" l="1"/>
  <c r="T26" i="1"/>
  <c r="R27" i="1"/>
  <c r="L14" i="1"/>
  <c r="M12" i="1"/>
  <c r="S12" i="1"/>
  <c r="T12" i="1" s="1"/>
  <c r="K14" i="1"/>
  <c r="R12" i="1"/>
  <c r="J14" i="1"/>
  <c r="Q12" i="1"/>
  <c r="E14" i="1"/>
  <c r="F12" i="1"/>
  <c r="D14" i="1"/>
  <c r="C14" i="1"/>
  <c r="T25" i="1" l="1"/>
  <c r="M8" i="1"/>
  <c r="M9" i="1"/>
  <c r="M11" i="1"/>
  <c r="F11" i="1"/>
  <c r="S11" i="1"/>
  <c r="R11" i="1"/>
  <c r="Q11" i="1"/>
  <c r="T11" i="1" l="1"/>
  <c r="T24" i="1"/>
  <c r="F10" i="1"/>
  <c r="R8" i="1"/>
  <c r="S9" i="1"/>
  <c r="S8" i="1"/>
  <c r="S7" i="1"/>
  <c r="S6" i="1"/>
  <c r="R9" i="1"/>
  <c r="R7" i="1"/>
  <c r="R6" i="1"/>
  <c r="Q10" i="1"/>
  <c r="Q24" i="1" s="1"/>
  <c r="Q19" i="1"/>
  <c r="Q9" i="1"/>
  <c r="Q23" i="1" s="1"/>
  <c r="Q8" i="1"/>
  <c r="Q22" i="1" s="1"/>
  <c r="Q6" i="1"/>
  <c r="Q7" i="1"/>
  <c r="Q21" i="1" s="1"/>
  <c r="R14" i="1" l="1"/>
  <c r="S14" i="1"/>
  <c r="Q20" i="1"/>
  <c r="Q14" i="1"/>
  <c r="T10" i="1"/>
  <c r="T7" i="1"/>
  <c r="T5" i="1"/>
  <c r="T6" i="1"/>
  <c r="T9" i="1"/>
  <c r="T8" i="1"/>
  <c r="Q27" i="1" l="1"/>
  <c r="T23" i="1"/>
  <c r="T22" i="1"/>
  <c r="T21" i="1"/>
  <c r="T20" i="1"/>
  <c r="T19" i="1"/>
  <c r="D25" i="1"/>
  <c r="F9" i="1"/>
  <c r="F8" i="1"/>
  <c r="M7" i="1"/>
  <c r="F7" i="1"/>
  <c r="F6" i="1"/>
  <c r="F5" i="1"/>
  <c r="T14" i="1" l="1"/>
  <c r="D17" i="1" s="1"/>
  <c r="F14" i="1"/>
  <c r="T27" i="1"/>
  <c r="M14" i="1"/>
</calcChain>
</file>

<file path=xl/sharedStrings.xml><?xml version="1.0" encoding="utf-8"?>
<sst xmlns="http://schemas.openxmlformats.org/spreadsheetml/2006/main" count="76" uniqueCount="33">
  <si>
    <t>CHAPTER</t>
  </si>
  <si>
    <t>MEMBERS SEMESTER GPA</t>
  </si>
  <si>
    <t>NEW MEMBERS SEMESTER GPA</t>
  </si>
  <si>
    <t>OVERALL CHAPTER SEMESTER GPA</t>
  </si>
  <si>
    <t>#</t>
  </si>
  <si>
    <t>Hours</t>
  </si>
  <si>
    <t>Points</t>
  </si>
  <si>
    <t>GPA</t>
  </si>
  <si>
    <t>Rank</t>
  </si>
  <si>
    <t>Alpha Pi Omega</t>
  </si>
  <si>
    <t>Kappa Delta Chi</t>
  </si>
  <si>
    <t>Omega Delta Phi</t>
  </si>
  <si>
    <t>Sigma Lambda Alpha</t>
  </si>
  <si>
    <t>Sigma Lambda Beta</t>
  </si>
  <si>
    <t>TOTALS:</t>
  </si>
  <si>
    <t>MGC GPA</t>
  </si>
  <si>
    <t>ALL MEMBERS CUMULATIVE GPA</t>
  </si>
  <si>
    <t>All Greek GPA</t>
  </si>
  <si>
    <t>All Men's Average</t>
  </si>
  <si>
    <t>All Women's Average</t>
  </si>
  <si>
    <t>All Non Grk Undergrd Men</t>
  </si>
  <si>
    <t>All Non Grk Undergrd Women</t>
  </si>
  <si>
    <t xml:space="preserve">All Non Grk Undergrd Avg </t>
  </si>
  <si>
    <t># of MGC Members</t>
  </si>
  <si>
    <t># Non Greek Undergrd Men</t>
  </si>
  <si>
    <t># Non Greek Undergrd Women</t>
  </si>
  <si>
    <t># of All Non Greek Undergrads</t>
  </si>
  <si>
    <t>Theta Nu Xi</t>
  </si>
  <si>
    <t>Lambda Phi Epsilon</t>
  </si>
  <si>
    <t xml:space="preserve">Lambda Phi Epsilon </t>
  </si>
  <si>
    <t>alpha Kappa Delta Phi</t>
  </si>
  <si>
    <t xml:space="preserve">alpha Kappa Delta Phi </t>
  </si>
  <si>
    <t>MGC Fall 2022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</si>
</sst>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000"/>
    <numFmt numFmtId="165" formatCode="0.000"/>
    <numFmt numFmtId="166" formatCode="_(* #,##0_);_(* \(#,##0\);_(* &quot;-&quot;??_);_(@_)"/>
    <numFmt numFmtId="167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5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10" xfId="0" applyFont="1" applyBorder="1"/>
    <xf numFmtId="1" fontId="5" fillId="0" borderId="6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/>
    <xf numFmtId="1" fontId="6" fillId="0" borderId="4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" fontId="5" fillId="0" borderId="11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 indent="8"/>
    </xf>
    <xf numFmtId="0" fontId="4" fillId="0" borderId="10" xfId="0" applyFont="1" applyBorder="1" applyAlignment="1">
      <alignment horizontal="left" indent="8"/>
    </xf>
    <xf numFmtId="1" fontId="6" fillId="0" borderId="10" xfId="0" applyNumberFormat="1" applyFont="1" applyBorder="1" applyAlignment="1">
      <alignment horizontal="center"/>
    </xf>
    <xf numFmtId="1" fontId="6" fillId="0" borderId="10" xfId="1" applyNumberFormat="1" applyFont="1" applyBorder="1" applyAlignment="1">
      <alignment horizontal="center"/>
    </xf>
    <xf numFmtId="0" fontId="4" fillId="0" borderId="0" xfId="0" applyFont="1" applyAlignment="1">
      <alignment horizontal="left" indent="8"/>
    </xf>
    <xf numFmtId="0" fontId="6" fillId="0" borderId="0" xfId="0" applyFont="1" applyAlignment="1">
      <alignment horizontal="right"/>
    </xf>
    <xf numFmtId="37" fontId="6" fillId="0" borderId="0" xfId="1" applyNumberFormat="1" applyFont="1"/>
    <xf numFmtId="165" fontId="6" fillId="0" borderId="0" xfId="0" applyNumberFormat="1" applyFont="1"/>
    <xf numFmtId="0" fontId="6" fillId="0" borderId="0" xfId="0" applyFont="1"/>
    <xf numFmtId="166" fontId="6" fillId="0" borderId="0" xfId="1" applyNumberFormat="1" applyFont="1"/>
    <xf numFmtId="0" fontId="4" fillId="0" borderId="0" xfId="0" applyFont="1" applyAlignment="1">
      <alignment horizontal="left" indent="2"/>
    </xf>
    <xf numFmtId="0" fontId="4" fillId="0" borderId="0" xfId="0" applyFont="1"/>
    <xf numFmtId="164" fontId="6" fillId="0" borderId="0" xfId="0" applyNumberFormat="1" applyFont="1"/>
    <xf numFmtId="164" fontId="4" fillId="0" borderId="0" xfId="0" applyNumberFormat="1" applyFont="1"/>
    <xf numFmtId="165" fontId="5" fillId="0" borderId="0" xfId="0" applyNumberFormat="1" applyFont="1"/>
    <xf numFmtId="166" fontId="6" fillId="0" borderId="0" xfId="1" applyNumberFormat="1" applyFont="1" applyAlignment="1"/>
    <xf numFmtId="164" fontId="4" fillId="0" borderId="0" xfId="1" applyNumberFormat="1" applyFont="1" applyFill="1" applyAlignment="1"/>
    <xf numFmtId="166" fontId="6" fillId="0" borderId="0" xfId="1" applyNumberFormat="1" applyFont="1" applyFill="1" applyAlignment="1"/>
    <xf numFmtId="0" fontId="5" fillId="0" borderId="6" xfId="0" applyFont="1" applyBorder="1" applyAlignment="1">
      <alignment horizontal="center"/>
    </xf>
    <xf numFmtId="165" fontId="4" fillId="0" borderId="0" xfId="0" applyNumberFormat="1" applyFont="1"/>
    <xf numFmtId="164" fontId="5" fillId="0" borderId="0" xfId="0" applyNumberFormat="1" applyFont="1"/>
    <xf numFmtId="164" fontId="7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" fontId="6" fillId="0" borderId="0" xfId="0" applyNumberFormat="1" applyFont="1"/>
    <xf numFmtId="1" fontId="7" fillId="0" borderId="0" xfId="0" applyNumberFormat="1" applyFont="1"/>
    <xf numFmtId="3" fontId="7" fillId="0" borderId="0" xfId="0" applyNumberFormat="1" applyFont="1"/>
    <xf numFmtId="3" fontId="5" fillId="0" borderId="0" xfId="0" applyNumberFormat="1" applyFont="1"/>
    <xf numFmtId="1" fontId="5" fillId="0" borderId="3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1" fontId="6" fillId="0" borderId="8" xfId="0" applyNumberFormat="1" applyFont="1" applyBorder="1" applyAlignment="1">
      <alignment horizontal="center"/>
    </xf>
    <xf numFmtId="1" fontId="6" fillId="0" borderId="7" xfId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horizontal="center"/>
    </xf>
    <xf numFmtId="167" fontId="6" fillId="0" borderId="0" xfId="0" applyNumberFormat="1" applyFont="1"/>
    <xf numFmtId="14" fontId="0" fillId="0" borderId="0" xfId="0" applyNumberFormat="1"/>
    <xf numFmtId="0" fontId="5" fillId="0" borderId="13" xfId="0" applyFont="1" applyBorder="1"/>
    <xf numFmtId="0" fontId="5" fillId="0" borderId="14" xfId="0" applyFont="1" applyBorder="1"/>
    <xf numFmtId="1" fontId="5" fillId="0" borderId="15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4" xfId="0" applyFont="1" applyBorder="1" applyAlignment="1"/>
    <xf numFmtId="0" fontId="0" fillId="0" borderId="6" xfId="0" applyBorder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Fill="1" applyBorder="1"/>
    <xf numFmtId="0" fontId="5" fillId="0" borderId="4" xfId="0" applyFont="1" applyFill="1" applyBorder="1" applyAlignment="1"/>
    <xf numFmtId="0" fontId="0" fillId="0" borderId="6" xfId="0" applyFill="1" applyBorder="1" applyAlignment="1"/>
    <xf numFmtId="0" fontId="5" fillId="0" borderId="2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tabSelected="1" topLeftCell="A7" workbookViewId="0">
      <selection activeCell="V23" sqref="V23"/>
    </sheetView>
  </sheetViews>
  <sheetFormatPr defaultRowHeight="15" x14ac:dyDescent="0.25"/>
  <cols>
    <col min="11" max="11" width="9.7109375" bestFit="1" customWidth="1"/>
    <col min="13" max="13" width="7" bestFit="1" customWidth="1"/>
  </cols>
  <sheetData>
    <row r="1" spans="1:22" ht="18" x14ac:dyDescent="0.25">
      <c r="A1" s="1" t="s">
        <v>32</v>
      </c>
      <c r="B1" s="2"/>
      <c r="C1" s="2"/>
    </row>
    <row r="2" spans="1:22" ht="18" x14ac:dyDescent="0.25">
      <c r="A2" s="1"/>
      <c r="B2" s="2"/>
      <c r="C2" s="2"/>
      <c r="I2" s="3"/>
      <c r="J2" s="3"/>
      <c r="K2" s="3"/>
      <c r="L2" s="3"/>
      <c r="M2" s="3"/>
    </row>
    <row r="3" spans="1:22" x14ac:dyDescent="0.25">
      <c r="A3" s="75" t="s">
        <v>0</v>
      </c>
      <c r="B3" s="76"/>
      <c r="C3" s="70" t="s">
        <v>1</v>
      </c>
      <c r="D3" s="71"/>
      <c r="E3" s="71"/>
      <c r="F3" s="71"/>
      <c r="G3" s="72"/>
      <c r="H3" s="75" t="s">
        <v>0</v>
      </c>
      <c r="I3" s="76"/>
      <c r="J3" s="70" t="s">
        <v>2</v>
      </c>
      <c r="K3" s="71"/>
      <c r="L3" s="71"/>
      <c r="M3" s="71"/>
      <c r="N3" s="72"/>
      <c r="O3" s="75" t="s">
        <v>0</v>
      </c>
      <c r="P3" s="76"/>
      <c r="Q3" s="70" t="s">
        <v>3</v>
      </c>
      <c r="R3" s="71"/>
      <c r="S3" s="71"/>
      <c r="T3" s="71"/>
      <c r="U3" s="72"/>
      <c r="V3" s="4"/>
    </row>
    <row r="4" spans="1:22" x14ac:dyDescent="0.25">
      <c r="A4" s="5"/>
      <c r="B4" s="6"/>
      <c r="C4" s="7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5"/>
      <c r="I4" s="6"/>
      <c r="J4" s="7" t="s">
        <v>4</v>
      </c>
      <c r="K4" s="8" t="s">
        <v>5</v>
      </c>
      <c r="L4" s="8" t="s">
        <v>6</v>
      </c>
      <c r="M4" s="8" t="s">
        <v>7</v>
      </c>
      <c r="N4" s="9" t="s">
        <v>8</v>
      </c>
      <c r="O4" s="5"/>
      <c r="P4" s="6"/>
      <c r="Q4" s="8" t="s">
        <v>4</v>
      </c>
      <c r="R4" s="8" t="s">
        <v>5</v>
      </c>
      <c r="S4" s="8" t="s">
        <v>6</v>
      </c>
      <c r="T4" s="8" t="s">
        <v>7</v>
      </c>
      <c r="U4" s="8" t="s">
        <v>8</v>
      </c>
      <c r="V4" s="4"/>
    </row>
    <row r="5" spans="1:22" x14ac:dyDescent="0.25">
      <c r="A5" s="77" t="s">
        <v>9</v>
      </c>
      <c r="B5" s="11"/>
      <c r="C5" s="12">
        <v>2</v>
      </c>
      <c r="D5" s="13">
        <v>24</v>
      </c>
      <c r="E5" s="13">
        <v>45</v>
      </c>
      <c r="F5" s="14">
        <f t="shared" ref="F5:F12" si="0">SUM(E5/D5)</f>
        <v>1.875</v>
      </c>
      <c r="G5" s="15">
        <v>8</v>
      </c>
      <c r="H5" s="10" t="s">
        <v>9</v>
      </c>
      <c r="I5" s="11"/>
      <c r="J5" s="12">
        <v>0</v>
      </c>
      <c r="K5" s="13">
        <v>0</v>
      </c>
      <c r="L5" s="13">
        <v>0</v>
      </c>
      <c r="M5" s="14" t="e">
        <f>SUM(L5/K5)</f>
        <v>#DIV/0!</v>
      </c>
      <c r="N5" s="15">
        <v>5</v>
      </c>
      <c r="O5" s="10" t="s">
        <v>9</v>
      </c>
      <c r="P5" s="11"/>
      <c r="Q5" s="13">
        <v>2</v>
      </c>
      <c r="R5" s="13">
        <v>24</v>
      </c>
      <c r="S5" s="13">
        <v>45</v>
      </c>
      <c r="T5" s="14">
        <f t="shared" ref="T5:T12" si="1">S5/R5</f>
        <v>1.875</v>
      </c>
      <c r="U5" s="15">
        <v>8</v>
      </c>
      <c r="V5" s="16"/>
    </row>
    <row r="6" spans="1:22" x14ac:dyDescent="0.25">
      <c r="A6" s="77" t="s">
        <v>10</v>
      </c>
      <c r="B6" s="17"/>
      <c r="C6" s="12">
        <v>17</v>
      </c>
      <c r="D6" s="13">
        <v>233</v>
      </c>
      <c r="E6" s="13">
        <v>712</v>
      </c>
      <c r="F6" s="14">
        <f t="shared" si="0"/>
        <v>3.055793991416309</v>
      </c>
      <c r="G6" s="15">
        <v>4</v>
      </c>
      <c r="H6" s="10" t="s">
        <v>10</v>
      </c>
      <c r="I6" s="17"/>
      <c r="J6" s="12">
        <v>0</v>
      </c>
      <c r="K6" s="13">
        <v>0</v>
      </c>
      <c r="L6" s="13">
        <v>0</v>
      </c>
      <c r="M6" s="14" t="e">
        <f>SUM(L6/K6)</f>
        <v>#DIV/0!</v>
      </c>
      <c r="N6" s="15">
        <v>2</v>
      </c>
      <c r="O6" s="10" t="s">
        <v>10</v>
      </c>
      <c r="P6" s="17"/>
      <c r="Q6" s="13">
        <f t="shared" ref="Q6:Q12" si="2">J6+C6</f>
        <v>17</v>
      </c>
      <c r="R6" s="13">
        <f t="shared" ref="R6:S12" si="3">K6+D6</f>
        <v>233</v>
      </c>
      <c r="S6" s="13">
        <f t="shared" si="3"/>
        <v>712</v>
      </c>
      <c r="T6" s="14">
        <f t="shared" si="1"/>
        <v>3.055793991416309</v>
      </c>
      <c r="U6" s="15">
        <v>3</v>
      </c>
      <c r="V6" s="4"/>
    </row>
    <row r="7" spans="1:22" x14ac:dyDescent="0.25">
      <c r="A7" s="10" t="s">
        <v>11</v>
      </c>
      <c r="B7" s="17"/>
      <c r="C7" s="12">
        <v>23</v>
      </c>
      <c r="D7" s="13">
        <v>307</v>
      </c>
      <c r="E7" s="13">
        <v>893</v>
      </c>
      <c r="F7" s="14">
        <f t="shared" si="0"/>
        <v>2.9087947882736156</v>
      </c>
      <c r="G7" s="15">
        <v>5</v>
      </c>
      <c r="H7" s="10" t="s">
        <v>11</v>
      </c>
      <c r="I7" s="17"/>
      <c r="J7" s="12">
        <v>8</v>
      </c>
      <c r="K7" s="13">
        <v>105</v>
      </c>
      <c r="L7" s="13">
        <v>323</v>
      </c>
      <c r="M7" s="14">
        <f t="shared" ref="M7:M12" si="4">SUM(L7/K7)</f>
        <v>3.0761904761904764</v>
      </c>
      <c r="N7" s="15"/>
      <c r="O7" s="10" t="s">
        <v>11</v>
      </c>
      <c r="P7" s="17"/>
      <c r="Q7" s="13">
        <f t="shared" si="2"/>
        <v>31</v>
      </c>
      <c r="R7" s="13">
        <f t="shared" si="3"/>
        <v>412</v>
      </c>
      <c r="S7" s="13">
        <f t="shared" si="3"/>
        <v>1216</v>
      </c>
      <c r="T7" s="14">
        <f t="shared" si="1"/>
        <v>2.9514563106796117</v>
      </c>
      <c r="U7" s="15">
        <v>4</v>
      </c>
      <c r="V7" s="4"/>
    </row>
    <row r="8" spans="1:22" x14ac:dyDescent="0.25">
      <c r="A8" s="77" t="s">
        <v>12</v>
      </c>
      <c r="B8" s="17"/>
      <c r="C8" s="12">
        <v>19</v>
      </c>
      <c r="D8" s="13">
        <v>248</v>
      </c>
      <c r="E8" s="13">
        <v>689</v>
      </c>
      <c r="F8" s="14">
        <f t="shared" si="0"/>
        <v>2.778225806451613</v>
      </c>
      <c r="G8" s="15">
        <v>7</v>
      </c>
      <c r="H8" s="10" t="s">
        <v>12</v>
      </c>
      <c r="I8" s="17"/>
      <c r="J8" s="12">
        <v>1</v>
      </c>
      <c r="K8" s="13">
        <v>10</v>
      </c>
      <c r="L8" s="13">
        <v>32</v>
      </c>
      <c r="M8" s="14">
        <f t="shared" si="4"/>
        <v>3.2</v>
      </c>
      <c r="N8" s="15"/>
      <c r="O8" s="10" t="s">
        <v>12</v>
      </c>
      <c r="P8" s="17"/>
      <c r="Q8" s="13">
        <f t="shared" si="2"/>
        <v>20</v>
      </c>
      <c r="R8" s="13">
        <f t="shared" si="3"/>
        <v>258</v>
      </c>
      <c r="S8" s="13">
        <f t="shared" si="3"/>
        <v>721</v>
      </c>
      <c r="T8" s="14">
        <f t="shared" si="1"/>
        <v>2.7945736434108528</v>
      </c>
      <c r="U8" s="15">
        <v>6</v>
      </c>
      <c r="V8" s="4"/>
    </row>
    <row r="9" spans="1:22" x14ac:dyDescent="0.25">
      <c r="A9" s="10" t="s">
        <v>13</v>
      </c>
      <c r="B9" s="17"/>
      <c r="C9" s="12">
        <v>15</v>
      </c>
      <c r="D9" s="13">
        <v>177</v>
      </c>
      <c r="E9" s="13">
        <v>498</v>
      </c>
      <c r="F9" s="14">
        <f t="shared" si="0"/>
        <v>2.8135593220338984</v>
      </c>
      <c r="G9" s="15">
        <v>6</v>
      </c>
      <c r="H9" s="10" t="s">
        <v>13</v>
      </c>
      <c r="I9" s="17"/>
      <c r="J9" s="12">
        <v>4</v>
      </c>
      <c r="K9" s="13">
        <v>44</v>
      </c>
      <c r="L9" s="13">
        <v>141</v>
      </c>
      <c r="M9" s="14">
        <f t="shared" si="4"/>
        <v>3.2045454545454546</v>
      </c>
      <c r="N9" s="15"/>
      <c r="O9" s="10" t="s">
        <v>13</v>
      </c>
      <c r="P9" s="17"/>
      <c r="Q9" s="13">
        <f t="shared" si="2"/>
        <v>19</v>
      </c>
      <c r="R9" s="13">
        <f t="shared" si="3"/>
        <v>221</v>
      </c>
      <c r="S9" s="13">
        <f t="shared" si="3"/>
        <v>639</v>
      </c>
      <c r="T9" s="14">
        <f t="shared" si="1"/>
        <v>2.8914027149321266</v>
      </c>
      <c r="U9" s="15">
        <v>5</v>
      </c>
      <c r="V9" s="4"/>
    </row>
    <row r="10" spans="1:22" x14ac:dyDescent="0.25">
      <c r="A10" s="78" t="s">
        <v>27</v>
      </c>
      <c r="B10" s="79"/>
      <c r="C10" s="12">
        <v>20</v>
      </c>
      <c r="D10" s="13">
        <v>264</v>
      </c>
      <c r="E10" s="13">
        <v>886</v>
      </c>
      <c r="F10" s="14">
        <f t="shared" si="0"/>
        <v>3.356060606060606</v>
      </c>
      <c r="G10" s="18">
        <v>1</v>
      </c>
      <c r="H10" s="73" t="s">
        <v>27</v>
      </c>
      <c r="I10" s="74"/>
      <c r="J10" s="12">
        <v>0</v>
      </c>
      <c r="K10" s="13">
        <v>0</v>
      </c>
      <c r="L10" s="13">
        <v>0</v>
      </c>
      <c r="M10" s="14" t="e">
        <f>SUM(L10/K10)</f>
        <v>#DIV/0!</v>
      </c>
      <c r="N10" s="18">
        <v>4</v>
      </c>
      <c r="O10" s="73" t="s">
        <v>27</v>
      </c>
      <c r="P10" s="74"/>
      <c r="Q10" s="13">
        <f t="shared" si="2"/>
        <v>20</v>
      </c>
      <c r="R10" s="13">
        <v>264</v>
      </c>
      <c r="S10" s="13">
        <v>886</v>
      </c>
      <c r="T10" s="14">
        <f t="shared" si="1"/>
        <v>3.356060606060606</v>
      </c>
      <c r="U10" s="15">
        <v>1</v>
      </c>
      <c r="V10" s="4"/>
    </row>
    <row r="11" spans="1:22" x14ac:dyDescent="0.25">
      <c r="A11" s="19" t="s">
        <v>28</v>
      </c>
      <c r="B11" s="17"/>
      <c r="C11" s="12">
        <v>13</v>
      </c>
      <c r="D11" s="13">
        <v>143</v>
      </c>
      <c r="E11" s="13">
        <v>438</v>
      </c>
      <c r="F11" s="14">
        <f t="shared" si="0"/>
        <v>3.0629370629370629</v>
      </c>
      <c r="G11" s="18">
        <v>3</v>
      </c>
      <c r="H11" s="19" t="s">
        <v>28</v>
      </c>
      <c r="I11" s="17"/>
      <c r="J11" s="12">
        <v>3</v>
      </c>
      <c r="K11" s="13">
        <v>35</v>
      </c>
      <c r="L11" s="13">
        <v>41</v>
      </c>
      <c r="M11" s="14">
        <f t="shared" si="4"/>
        <v>1.1714285714285715</v>
      </c>
      <c r="N11" s="18">
        <v>1</v>
      </c>
      <c r="O11" s="19" t="s">
        <v>29</v>
      </c>
      <c r="P11" s="17"/>
      <c r="Q11" s="13">
        <f t="shared" si="2"/>
        <v>16</v>
      </c>
      <c r="R11" s="13">
        <f t="shared" si="3"/>
        <v>178</v>
      </c>
      <c r="S11" s="13">
        <f t="shared" si="3"/>
        <v>479</v>
      </c>
      <c r="T11" s="14">
        <f t="shared" si="1"/>
        <v>2.691011235955056</v>
      </c>
      <c r="U11" s="15">
        <v>7</v>
      </c>
      <c r="V11" s="4"/>
    </row>
    <row r="12" spans="1:22" x14ac:dyDescent="0.25">
      <c r="A12" s="80" t="s">
        <v>30</v>
      </c>
      <c r="B12" s="20"/>
      <c r="C12" s="21">
        <v>14</v>
      </c>
      <c r="D12" s="21">
        <v>178</v>
      </c>
      <c r="E12" s="21">
        <v>571</v>
      </c>
      <c r="F12" s="22">
        <f t="shared" si="0"/>
        <v>3.207865168539326</v>
      </c>
      <c r="G12" s="23">
        <v>2</v>
      </c>
      <c r="H12" s="19" t="s">
        <v>30</v>
      </c>
      <c r="I12" s="20"/>
      <c r="J12" s="21">
        <v>0</v>
      </c>
      <c r="K12" s="21">
        <v>0</v>
      </c>
      <c r="L12" s="21">
        <v>0</v>
      </c>
      <c r="M12" s="22" t="e">
        <f t="shared" si="4"/>
        <v>#DIV/0!</v>
      </c>
      <c r="N12" s="23">
        <v>3</v>
      </c>
      <c r="O12" s="19" t="s">
        <v>30</v>
      </c>
      <c r="P12" s="20"/>
      <c r="Q12" s="21">
        <f t="shared" si="2"/>
        <v>14</v>
      </c>
      <c r="R12" s="21">
        <f t="shared" si="3"/>
        <v>178</v>
      </c>
      <c r="S12" s="21">
        <f t="shared" si="3"/>
        <v>571</v>
      </c>
      <c r="T12" s="22">
        <f t="shared" si="1"/>
        <v>3.207865168539326</v>
      </c>
      <c r="U12" s="23">
        <v>2</v>
      </c>
      <c r="V12" s="4"/>
    </row>
    <row r="13" spans="1:22" x14ac:dyDescent="0.25">
      <c r="A13" s="63"/>
      <c r="B13" s="64"/>
      <c r="C13" s="65"/>
      <c r="D13" s="65"/>
      <c r="E13" s="65"/>
      <c r="F13" s="66"/>
      <c r="G13" s="67"/>
      <c r="H13" s="63"/>
      <c r="I13" s="64"/>
      <c r="J13" s="65"/>
      <c r="K13" s="65"/>
      <c r="L13" s="65"/>
      <c r="M13" s="66"/>
      <c r="N13" s="67"/>
      <c r="O13" s="63"/>
      <c r="P13" s="64"/>
      <c r="Q13" s="65"/>
      <c r="R13" s="65"/>
      <c r="S13" s="65"/>
      <c r="T13" s="66"/>
      <c r="U13" s="67"/>
      <c r="V13" s="4"/>
    </row>
    <row r="14" spans="1:22" x14ac:dyDescent="0.25">
      <c r="A14" s="24" t="s">
        <v>14</v>
      </c>
      <c r="B14" s="25"/>
      <c r="C14" s="26">
        <f>SUM(C5:C12)</f>
        <v>123</v>
      </c>
      <c r="D14" s="27">
        <f>SUM(D5:D12)</f>
        <v>1574</v>
      </c>
      <c r="E14" s="27">
        <f>SUM(E5:E12)</f>
        <v>4732</v>
      </c>
      <c r="F14" s="68">
        <f>SUM(E14/D14)</f>
        <v>3.0063532401524777</v>
      </c>
      <c r="G14" s="26"/>
      <c r="H14" s="24" t="s">
        <v>14</v>
      </c>
      <c r="I14" s="25"/>
      <c r="J14" s="26">
        <f>SUM(J5:J12)</f>
        <v>16</v>
      </c>
      <c r="K14" s="27">
        <f>SUM(K5:K12)</f>
        <v>194</v>
      </c>
      <c r="L14" s="27">
        <f>SUM(L5:L12)</f>
        <v>537</v>
      </c>
      <c r="M14" s="68">
        <f>SUM(L14/K14)</f>
        <v>2.768041237113402</v>
      </c>
      <c r="N14" s="26"/>
      <c r="O14" s="24" t="s">
        <v>14</v>
      </c>
      <c r="P14" s="25"/>
      <c r="Q14" s="26">
        <f>SUM(Q5:Q12)</f>
        <v>139</v>
      </c>
      <c r="R14" s="27">
        <f>SUM(R5:R12)</f>
        <v>1768</v>
      </c>
      <c r="S14" s="27">
        <f>SUM(S5:S12)</f>
        <v>5269</v>
      </c>
      <c r="T14" s="68">
        <f>SUM(S14/R14)</f>
        <v>2.9802036199095023</v>
      </c>
      <c r="U14" s="26"/>
      <c r="V14" s="4"/>
    </row>
    <row r="15" spans="1:22" x14ac:dyDescent="0.25">
      <c r="A15" s="28"/>
      <c r="B15" s="28"/>
      <c r="C15" s="29"/>
      <c r="D15" s="30"/>
      <c r="E15" s="30"/>
      <c r="F15" s="31"/>
      <c r="G15" s="31"/>
      <c r="H15" s="32"/>
      <c r="I15" s="32"/>
      <c r="J15" s="33"/>
      <c r="K15" s="33"/>
      <c r="L15" s="31"/>
      <c r="M15" s="31"/>
    </row>
    <row r="16" spans="1:22" x14ac:dyDescent="0.25">
      <c r="A16" s="34"/>
      <c r="B16" s="34"/>
      <c r="C16" s="29"/>
      <c r="D16" s="30"/>
      <c r="E16" s="30"/>
      <c r="F16" s="31"/>
      <c r="G16" s="31"/>
      <c r="H16" s="32"/>
      <c r="I16" s="4"/>
      <c r="J16" s="33"/>
      <c r="K16" s="33"/>
      <c r="L16" s="4"/>
      <c r="M16" s="4"/>
    </row>
    <row r="17" spans="1:21" x14ac:dyDescent="0.25">
      <c r="A17" s="35" t="s">
        <v>15</v>
      </c>
      <c r="B17" s="35"/>
      <c r="C17" s="36"/>
      <c r="D17" s="37">
        <f>TRANSPOSE(T14)</f>
        <v>2.9802036199095023</v>
      </c>
      <c r="E17" s="38"/>
      <c r="F17" s="38"/>
      <c r="G17" s="38"/>
      <c r="H17" s="4"/>
      <c r="I17" s="4"/>
      <c r="J17" s="39"/>
      <c r="K17" s="39"/>
      <c r="L17" s="4"/>
      <c r="M17" s="4"/>
      <c r="O17" s="75" t="s">
        <v>0</v>
      </c>
      <c r="P17" s="76"/>
      <c r="Q17" s="70" t="s">
        <v>16</v>
      </c>
      <c r="R17" s="71"/>
      <c r="S17" s="71"/>
      <c r="T17" s="71"/>
      <c r="U17" s="72"/>
    </row>
    <row r="18" spans="1:21" x14ac:dyDescent="0.25">
      <c r="A18" s="35" t="s">
        <v>17</v>
      </c>
      <c r="B18" s="35"/>
      <c r="C18" s="36"/>
      <c r="D18" s="40">
        <v>3.4089999999999998</v>
      </c>
      <c r="E18" s="38"/>
      <c r="F18" s="31"/>
      <c r="G18" s="38"/>
      <c r="H18" s="4"/>
      <c r="I18" s="4"/>
      <c r="J18" s="41"/>
      <c r="K18" s="41"/>
      <c r="L18" s="4"/>
      <c r="M18" s="4"/>
      <c r="O18" s="5"/>
      <c r="P18" s="6"/>
      <c r="Q18" s="42" t="s">
        <v>4</v>
      </c>
      <c r="R18" s="8" t="s">
        <v>5</v>
      </c>
      <c r="S18" s="8" t="s">
        <v>6</v>
      </c>
      <c r="T18" s="8" t="s">
        <v>7</v>
      </c>
      <c r="U18" s="8" t="s">
        <v>8</v>
      </c>
    </row>
    <row r="19" spans="1:21" x14ac:dyDescent="0.25">
      <c r="A19" s="35" t="s">
        <v>18</v>
      </c>
      <c r="B19" s="35"/>
      <c r="C19" s="36"/>
      <c r="D19" s="40">
        <v>3.11</v>
      </c>
      <c r="E19" s="43"/>
      <c r="F19" s="31"/>
      <c r="G19" s="43"/>
      <c r="H19" s="4"/>
      <c r="I19" s="4"/>
      <c r="J19" s="41"/>
      <c r="K19" s="41"/>
      <c r="L19" s="4"/>
      <c r="M19" s="4"/>
      <c r="O19" s="10" t="s">
        <v>9</v>
      </c>
      <c r="P19" s="11"/>
      <c r="Q19" s="12">
        <f>+Q5</f>
        <v>2</v>
      </c>
      <c r="R19" s="13">
        <v>522</v>
      </c>
      <c r="S19" s="13">
        <v>1260</v>
      </c>
      <c r="T19" s="14">
        <f t="shared" ref="T19:T26" si="5">SUM(S19/R19)</f>
        <v>2.4137931034482758</v>
      </c>
      <c r="U19" s="15">
        <v>8</v>
      </c>
    </row>
    <row r="20" spans="1:21" x14ac:dyDescent="0.25">
      <c r="A20" s="35" t="s">
        <v>19</v>
      </c>
      <c r="B20" s="35"/>
      <c r="C20" s="36"/>
      <c r="D20" s="40">
        <v>3.2810000000000001</v>
      </c>
      <c r="E20" s="31"/>
      <c r="F20" s="31"/>
      <c r="G20" s="31"/>
      <c r="H20" s="4"/>
      <c r="I20" s="4"/>
      <c r="J20" s="41"/>
      <c r="K20" s="41"/>
      <c r="L20" s="4"/>
      <c r="M20" s="4"/>
      <c r="O20" s="10" t="s">
        <v>10</v>
      </c>
      <c r="P20" s="17"/>
      <c r="Q20" s="12">
        <f>Q6</f>
        <v>17</v>
      </c>
      <c r="R20" s="13">
        <v>2608</v>
      </c>
      <c r="S20" s="13">
        <v>8234</v>
      </c>
      <c r="T20" s="14">
        <f t="shared" si="5"/>
        <v>3.1572085889570554</v>
      </c>
      <c r="U20" s="15">
        <v>4</v>
      </c>
    </row>
    <row r="21" spans="1:21" x14ac:dyDescent="0.25">
      <c r="A21" s="35" t="s">
        <v>20</v>
      </c>
      <c r="B21" s="35"/>
      <c r="C21" s="44"/>
      <c r="D21" s="45">
        <v>3.0619999999999998</v>
      </c>
      <c r="E21" s="31"/>
      <c r="F21" s="31"/>
      <c r="G21" s="31"/>
      <c r="H21" s="4"/>
      <c r="I21" s="4"/>
      <c r="J21" s="4"/>
      <c r="K21" s="4"/>
      <c r="L21" s="4"/>
      <c r="M21" s="4"/>
      <c r="O21" s="10" t="s">
        <v>11</v>
      </c>
      <c r="P21" s="17"/>
      <c r="Q21" s="12">
        <f>Q7</f>
        <v>31</v>
      </c>
      <c r="R21" s="13">
        <v>4420</v>
      </c>
      <c r="S21" s="13">
        <v>13796</v>
      </c>
      <c r="T21" s="14">
        <f t="shared" si="5"/>
        <v>3.1212669683257919</v>
      </c>
      <c r="U21" s="15">
        <v>6</v>
      </c>
    </row>
    <row r="22" spans="1:21" x14ac:dyDescent="0.25">
      <c r="A22" s="35" t="s">
        <v>21</v>
      </c>
      <c r="B22" s="35"/>
      <c r="C22" s="36"/>
      <c r="D22" s="45">
        <v>3.222</v>
      </c>
      <c r="E22" s="31"/>
      <c r="F22" s="31"/>
      <c r="G22" s="31"/>
      <c r="H22" s="4"/>
      <c r="I22" s="4"/>
      <c r="J22" s="4"/>
      <c r="K22" s="4"/>
      <c r="L22" s="4"/>
      <c r="M22" s="4"/>
      <c r="O22" s="10" t="s">
        <v>12</v>
      </c>
      <c r="P22" s="17"/>
      <c r="Q22" s="12">
        <f>Q8</f>
        <v>20</v>
      </c>
      <c r="R22" s="13">
        <v>3258</v>
      </c>
      <c r="S22" s="13">
        <v>10278</v>
      </c>
      <c r="T22" s="14">
        <f t="shared" si="5"/>
        <v>3.1546961325966851</v>
      </c>
      <c r="U22" s="15">
        <v>5</v>
      </c>
    </row>
    <row r="23" spans="1:21" x14ac:dyDescent="0.25">
      <c r="A23" s="35" t="s">
        <v>22</v>
      </c>
      <c r="B23" s="35"/>
      <c r="C23" s="36"/>
      <c r="D23" s="45">
        <v>3.1440000000000001</v>
      </c>
      <c r="E23" s="4"/>
      <c r="F23" s="43"/>
      <c r="G23" s="43"/>
      <c r="H23" s="4"/>
      <c r="I23" s="4"/>
      <c r="J23" s="4"/>
      <c r="K23" s="4"/>
      <c r="L23" s="4"/>
      <c r="M23" s="4"/>
      <c r="O23" s="10" t="s">
        <v>13</v>
      </c>
      <c r="P23" s="17"/>
      <c r="Q23" s="12">
        <f>Q9</f>
        <v>19</v>
      </c>
      <c r="R23" s="13">
        <v>3056</v>
      </c>
      <c r="S23" s="13">
        <v>9186</v>
      </c>
      <c r="T23" s="14">
        <f t="shared" si="5"/>
        <v>3.0058900523560208</v>
      </c>
      <c r="U23" s="15">
        <v>7</v>
      </c>
    </row>
    <row r="24" spans="1:21" x14ac:dyDescent="0.25">
      <c r="A24" s="4"/>
      <c r="B24" s="4"/>
      <c r="C24" s="4"/>
      <c r="D24" s="46"/>
      <c r="E24" s="4"/>
      <c r="F24" s="43"/>
      <c r="G24" s="43"/>
      <c r="H24" s="4"/>
      <c r="I24" s="4"/>
      <c r="J24" s="4"/>
      <c r="K24" s="4"/>
      <c r="L24" s="4"/>
      <c r="M24" s="4"/>
      <c r="O24" s="73" t="s">
        <v>27</v>
      </c>
      <c r="P24" s="74"/>
      <c r="Q24" s="12">
        <f>Q10</f>
        <v>20</v>
      </c>
      <c r="R24" s="13">
        <v>3546</v>
      </c>
      <c r="S24" s="13">
        <v>12116</v>
      </c>
      <c r="T24" s="14">
        <f t="shared" si="5"/>
        <v>3.4168076706147774</v>
      </c>
      <c r="U24" s="15">
        <v>1</v>
      </c>
    </row>
    <row r="25" spans="1:21" x14ac:dyDescent="0.25">
      <c r="A25" s="47" t="s">
        <v>23</v>
      </c>
      <c r="B25" s="48"/>
      <c r="C25" s="49"/>
      <c r="D25" s="50">
        <f>Q14</f>
        <v>139</v>
      </c>
      <c r="E25" s="4"/>
      <c r="F25" s="43"/>
      <c r="G25" s="43"/>
      <c r="H25" s="4"/>
      <c r="I25" s="4"/>
      <c r="J25" s="4"/>
      <c r="K25" s="4"/>
      <c r="L25" s="4"/>
      <c r="M25" s="4"/>
      <c r="O25" s="19" t="s">
        <v>28</v>
      </c>
      <c r="P25" s="17"/>
      <c r="Q25" s="12">
        <v>16</v>
      </c>
      <c r="R25" s="13">
        <v>2770</v>
      </c>
      <c r="S25" s="13">
        <v>8958</v>
      </c>
      <c r="T25" s="14">
        <f t="shared" si="5"/>
        <v>3.2339350180505417</v>
      </c>
      <c r="U25" s="15">
        <v>3</v>
      </c>
    </row>
    <row r="26" spans="1:21" x14ac:dyDescent="0.25">
      <c r="A26" s="47" t="s">
        <v>24</v>
      </c>
      <c r="B26" s="48"/>
      <c r="C26" s="51"/>
      <c r="D26" s="52">
        <v>8055</v>
      </c>
      <c r="E26" s="4"/>
      <c r="F26" s="53"/>
      <c r="G26" s="54"/>
      <c r="H26" s="4"/>
      <c r="I26" s="4"/>
      <c r="J26" s="4"/>
      <c r="K26" s="4"/>
      <c r="L26" s="4"/>
      <c r="M26" s="4"/>
      <c r="O26" s="19" t="s">
        <v>31</v>
      </c>
      <c r="P26" s="20"/>
      <c r="Q26" s="55">
        <v>14</v>
      </c>
      <c r="R26" s="21">
        <v>2824</v>
      </c>
      <c r="S26" s="21">
        <v>9228</v>
      </c>
      <c r="T26" s="22">
        <f t="shared" si="5"/>
        <v>3.2677053824362607</v>
      </c>
      <c r="U26" s="23">
        <v>2</v>
      </c>
    </row>
    <row r="27" spans="1:21" x14ac:dyDescent="0.25">
      <c r="A27" s="47" t="s">
        <v>25</v>
      </c>
      <c r="B27" s="48"/>
      <c r="C27" s="51"/>
      <c r="D27" s="52">
        <v>8473</v>
      </c>
      <c r="E27" s="4"/>
      <c r="F27" s="56"/>
      <c r="G27" s="56"/>
      <c r="H27" s="4"/>
      <c r="I27" s="4"/>
      <c r="J27" s="4"/>
      <c r="K27" s="4"/>
      <c r="L27" s="4"/>
      <c r="M27" s="4"/>
      <c r="O27" s="24" t="s">
        <v>14</v>
      </c>
      <c r="P27" s="25"/>
      <c r="Q27" s="57">
        <f>SUM(Q19:Q25)</f>
        <v>125</v>
      </c>
      <c r="R27" s="27">
        <f>SUM(R19:R26)</f>
        <v>23004</v>
      </c>
      <c r="S27" s="58">
        <f>SUM(S19:S26)</f>
        <v>73056</v>
      </c>
      <c r="T27" s="69">
        <f t="shared" ref="T27" si="6">SUM(S27/R27)</f>
        <v>3.1757955138236826</v>
      </c>
      <c r="U27" s="26"/>
    </row>
    <row r="28" spans="1:21" x14ac:dyDescent="0.25">
      <c r="A28" s="59" t="s">
        <v>26</v>
      </c>
      <c r="B28" s="29"/>
      <c r="C28" s="51"/>
      <c r="D28" s="52">
        <v>16528</v>
      </c>
      <c r="E28" s="4"/>
      <c r="F28" s="54"/>
      <c r="G28" s="54"/>
      <c r="H28" s="4"/>
      <c r="I28" s="4"/>
      <c r="J28" s="4"/>
      <c r="K28" s="4"/>
      <c r="L28" s="4"/>
      <c r="M28" s="4"/>
    </row>
    <row r="29" spans="1:21" x14ac:dyDescent="0.25">
      <c r="A29" s="60"/>
      <c r="B29" s="60"/>
      <c r="C29" s="51"/>
      <c r="D29" s="60"/>
      <c r="E29" s="60"/>
      <c r="F29" s="60"/>
      <c r="G29" s="60"/>
      <c r="H29" s="4"/>
      <c r="I29" s="60"/>
      <c r="J29" s="61"/>
      <c r="K29" s="61"/>
      <c r="L29" s="61"/>
      <c r="M29" s="61"/>
    </row>
    <row r="32" spans="1:21" x14ac:dyDescent="0.25">
      <c r="K32" s="62">
        <v>44566</v>
      </c>
    </row>
  </sheetData>
  <mergeCells count="12">
    <mergeCell ref="Q3:U3"/>
    <mergeCell ref="O24:P24"/>
    <mergeCell ref="A3:B3"/>
    <mergeCell ref="C3:G3"/>
    <mergeCell ref="H3:I3"/>
    <mergeCell ref="J3:N3"/>
    <mergeCell ref="O3:P3"/>
    <mergeCell ref="O17:P17"/>
    <mergeCell ref="Q17:U17"/>
    <mergeCell ref="A10:B10"/>
    <mergeCell ref="H10:I10"/>
    <mergeCell ref="O10:P10"/>
  </mergeCells>
  <pageMargins left="0.7" right="0.7" top="0.75" bottom="0.75" header="0.3" footer="0.3"/>
  <pageSetup scale="5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Domnick, Casey</dc:creator>
  <cp:lastModifiedBy>Cockrell, Rashad</cp:lastModifiedBy>
  <cp:lastPrinted>2023-01-05T15:13:13Z</cp:lastPrinted>
  <dcterms:created xsi:type="dcterms:W3CDTF">2020-12-21T18:55:45Z</dcterms:created>
  <dcterms:modified xsi:type="dcterms:W3CDTF">2023-01-05T15:23:13Z</dcterms:modified>
</cp:coreProperties>
</file>